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2021 Seat Matrix Full" sheetId="5" r:id="rId1"/>
  </sheets>
  <calcPr calcId="144525"/>
</workbook>
</file>

<file path=xl/calcChain.xml><?xml version="1.0" encoding="utf-8"?>
<calcChain xmlns="http://schemas.openxmlformats.org/spreadsheetml/2006/main">
  <c r="R644" i="5" l="1"/>
  <c r="Q644" i="5"/>
  <c r="P644" i="5"/>
  <c r="O644" i="5"/>
  <c r="N644" i="5"/>
  <c r="M644" i="5"/>
  <c r="L644" i="5"/>
  <c r="K644" i="5"/>
  <c r="J644" i="5"/>
  <c r="I644" i="5"/>
  <c r="H644" i="5"/>
  <c r="G644" i="5"/>
  <c r="F644" i="5"/>
  <c r="E644" i="5"/>
  <c r="U643" i="5"/>
  <c r="R641" i="5"/>
  <c r="Q641" i="5"/>
  <c r="P641" i="5"/>
  <c r="O641" i="5"/>
  <c r="N641" i="5"/>
  <c r="M641" i="5"/>
  <c r="L641" i="5"/>
  <c r="K641" i="5"/>
  <c r="J641" i="5"/>
  <c r="I641" i="5"/>
  <c r="H641" i="5"/>
  <c r="G641" i="5"/>
  <c r="F641" i="5"/>
  <c r="U641" i="5" s="1"/>
  <c r="E641" i="5"/>
  <c r="U640" i="5"/>
  <c r="T639" i="5"/>
  <c r="S639" i="5"/>
  <c r="R639" i="5"/>
  <c r="Q639" i="5"/>
  <c r="O639" i="5"/>
  <c r="N639" i="5"/>
  <c r="M639" i="5"/>
  <c r="L639" i="5"/>
  <c r="K639" i="5"/>
  <c r="J639" i="5"/>
  <c r="I639" i="5"/>
  <c r="H639" i="5"/>
  <c r="G639" i="5"/>
  <c r="F639" i="5"/>
  <c r="E639" i="5"/>
  <c r="U638" i="5"/>
  <c r="P638" i="5"/>
  <c r="P637" i="5"/>
  <c r="U637" i="5" s="1"/>
  <c r="P636" i="5"/>
  <c r="P639" i="5" s="1"/>
  <c r="R634" i="5"/>
  <c r="Q634" i="5"/>
  <c r="O634" i="5"/>
  <c r="N634" i="5"/>
  <c r="M634" i="5"/>
  <c r="L634" i="5"/>
  <c r="J634" i="5"/>
  <c r="I634" i="5"/>
  <c r="H634" i="5"/>
  <c r="G634" i="5"/>
  <c r="F634" i="5"/>
  <c r="E634" i="5"/>
  <c r="S633" i="5"/>
  <c r="P633" i="5"/>
  <c r="T633" i="5" s="1"/>
  <c r="K633" i="5"/>
  <c r="U633" i="5" s="1"/>
  <c r="P632" i="5"/>
  <c r="P634" i="5" s="1"/>
  <c r="U631" i="5"/>
  <c r="U630" i="5"/>
  <c r="T627" i="5"/>
  <c r="S627" i="5"/>
  <c r="R627" i="5"/>
  <c r="Q627" i="5"/>
  <c r="P627" i="5"/>
  <c r="O627" i="5"/>
  <c r="N627" i="5"/>
  <c r="M627" i="5"/>
  <c r="L627" i="5"/>
  <c r="K627" i="5"/>
  <c r="J627" i="5"/>
  <c r="I627" i="5"/>
  <c r="H627" i="5"/>
  <c r="G627" i="5"/>
  <c r="F627" i="5"/>
  <c r="E627" i="5"/>
  <c r="U626" i="5"/>
  <c r="U625" i="5"/>
  <c r="U624" i="5"/>
  <c r="U623" i="5"/>
  <c r="U622" i="5"/>
  <c r="U621" i="5"/>
  <c r="R619" i="5"/>
  <c r="Q619" i="5"/>
  <c r="O619" i="5"/>
  <c r="N619" i="5"/>
  <c r="M619" i="5"/>
  <c r="L619" i="5"/>
  <c r="J619" i="5"/>
  <c r="I619" i="5"/>
  <c r="H619" i="5"/>
  <c r="G619" i="5"/>
  <c r="F619" i="5"/>
  <c r="E619" i="5"/>
  <c r="U618" i="5"/>
  <c r="P617" i="5"/>
  <c r="S617" i="5" s="1"/>
  <c r="P616" i="5"/>
  <c r="S616" i="5" s="1"/>
  <c r="S619" i="5" s="1"/>
  <c r="P615" i="5"/>
  <c r="R613" i="5"/>
  <c r="Q613" i="5"/>
  <c r="P613" i="5"/>
  <c r="O613" i="5"/>
  <c r="N613" i="5"/>
  <c r="M613" i="5"/>
  <c r="L613" i="5"/>
  <c r="J613" i="5"/>
  <c r="I613" i="5"/>
  <c r="H613" i="5"/>
  <c r="G613" i="5"/>
  <c r="F613" i="5"/>
  <c r="E613" i="5"/>
  <c r="U612" i="5"/>
  <c r="U611" i="5"/>
  <c r="U610" i="5"/>
  <c r="T609" i="5"/>
  <c r="P609" i="5"/>
  <c r="S609" i="5" s="1"/>
  <c r="K609" i="5"/>
  <c r="U609" i="5" s="1"/>
  <c r="P608" i="5"/>
  <c r="K608" i="5"/>
  <c r="K613" i="5" s="1"/>
  <c r="P607" i="5"/>
  <c r="U607" i="5" s="1"/>
  <c r="R605" i="5"/>
  <c r="Q605" i="5"/>
  <c r="P605" i="5"/>
  <c r="O605" i="5"/>
  <c r="N605" i="5"/>
  <c r="M605" i="5"/>
  <c r="L605" i="5"/>
  <c r="K605" i="5"/>
  <c r="J605" i="5"/>
  <c r="I605" i="5"/>
  <c r="H605" i="5"/>
  <c r="G605" i="5"/>
  <c r="F605" i="5"/>
  <c r="U605" i="5" s="1"/>
  <c r="E605" i="5"/>
  <c r="U604" i="5"/>
  <c r="T602" i="5"/>
  <c r="S602" i="5"/>
  <c r="R602" i="5"/>
  <c r="Q602" i="5"/>
  <c r="O602" i="5"/>
  <c r="N602" i="5"/>
  <c r="M602" i="5"/>
  <c r="L602" i="5"/>
  <c r="K602" i="5"/>
  <c r="J602" i="5"/>
  <c r="I602" i="5"/>
  <c r="H602" i="5"/>
  <c r="G602" i="5"/>
  <c r="F602" i="5"/>
  <c r="E602" i="5"/>
  <c r="U601" i="5"/>
  <c r="P601" i="5"/>
  <c r="U600" i="5"/>
  <c r="P599" i="5"/>
  <c r="P598" i="5"/>
  <c r="U598" i="5" s="1"/>
  <c r="R596" i="5"/>
  <c r="Q596" i="5"/>
  <c r="O596" i="5"/>
  <c r="N596" i="5"/>
  <c r="M596" i="5"/>
  <c r="L596" i="5"/>
  <c r="J596" i="5"/>
  <c r="I596" i="5"/>
  <c r="H596" i="5"/>
  <c r="G596" i="5"/>
  <c r="F596" i="5"/>
  <c r="E596" i="5"/>
  <c r="P595" i="5"/>
  <c r="K595" i="5" s="1"/>
  <c r="P594" i="5"/>
  <c r="U594" i="5" s="1"/>
  <c r="U593" i="5"/>
  <c r="U592" i="5"/>
  <c r="R590" i="5"/>
  <c r="Q590" i="5"/>
  <c r="O590" i="5"/>
  <c r="N590" i="5"/>
  <c r="M590" i="5"/>
  <c r="L590" i="5"/>
  <c r="K590" i="5"/>
  <c r="J590" i="5"/>
  <c r="I590" i="5"/>
  <c r="H590" i="5"/>
  <c r="G590" i="5"/>
  <c r="F590" i="5"/>
  <c r="E590" i="5"/>
  <c r="S589" i="5"/>
  <c r="P589" i="5"/>
  <c r="U589" i="5" s="1"/>
  <c r="P588" i="5"/>
  <c r="S588" i="5" s="1"/>
  <c r="S590" i="5" s="1"/>
  <c r="P587" i="5"/>
  <c r="U586" i="5"/>
  <c r="P585" i="5"/>
  <c r="U585" i="5" s="1"/>
  <c r="R583" i="5"/>
  <c r="Q583" i="5"/>
  <c r="O583" i="5"/>
  <c r="N583" i="5"/>
  <c r="M583" i="5"/>
  <c r="K583" i="5"/>
  <c r="J583" i="5"/>
  <c r="I583" i="5"/>
  <c r="G583" i="5"/>
  <c r="F583" i="5"/>
  <c r="E583" i="5"/>
  <c r="P582" i="5"/>
  <c r="T581" i="5"/>
  <c r="P581" i="5"/>
  <c r="S581" i="5" s="1"/>
  <c r="U580" i="5"/>
  <c r="P579" i="5"/>
  <c r="U579" i="5" s="1"/>
  <c r="P578" i="5"/>
  <c r="U578" i="5" s="1"/>
  <c r="P577" i="5"/>
  <c r="U577" i="5" s="1"/>
  <c r="P576" i="5"/>
  <c r="S576" i="5" s="1"/>
  <c r="P575" i="5"/>
  <c r="U575" i="5" s="1"/>
  <c r="P574" i="5"/>
  <c r="U574" i="5" s="1"/>
  <c r="R572" i="5"/>
  <c r="Q572" i="5"/>
  <c r="O572" i="5"/>
  <c r="N572" i="5"/>
  <c r="M572" i="5"/>
  <c r="L572" i="5"/>
  <c r="J572" i="5"/>
  <c r="I572" i="5"/>
  <c r="H572" i="5"/>
  <c r="G572" i="5"/>
  <c r="F572" i="5"/>
  <c r="E572" i="5"/>
  <c r="P571" i="5"/>
  <c r="K571" i="5" s="1"/>
  <c r="U571" i="5" s="1"/>
  <c r="P570" i="5"/>
  <c r="P572" i="5" s="1"/>
  <c r="U569" i="5"/>
  <c r="U568" i="5"/>
  <c r="R566" i="5"/>
  <c r="Q566" i="5"/>
  <c r="O566" i="5"/>
  <c r="N566" i="5"/>
  <c r="M566" i="5"/>
  <c r="L566" i="5"/>
  <c r="J566" i="5"/>
  <c r="I566" i="5"/>
  <c r="H566" i="5"/>
  <c r="G566" i="5"/>
  <c r="F566" i="5"/>
  <c r="E566" i="5"/>
  <c r="P565" i="5"/>
  <c r="S565" i="5" s="1"/>
  <c r="P564" i="5"/>
  <c r="U564" i="5" s="1"/>
  <c r="U563" i="5"/>
  <c r="P563" i="5"/>
  <c r="T562" i="5"/>
  <c r="P562" i="5"/>
  <c r="T561" i="5"/>
  <c r="P561" i="5"/>
  <c r="S561" i="5" s="1"/>
  <c r="K561" i="5"/>
  <c r="U561" i="5" s="1"/>
  <c r="U560" i="5"/>
  <c r="P559" i="5"/>
  <c r="R557" i="5"/>
  <c r="Q557" i="5"/>
  <c r="O557" i="5"/>
  <c r="N557" i="5"/>
  <c r="M557" i="5"/>
  <c r="L557" i="5"/>
  <c r="J557" i="5"/>
  <c r="I557" i="5"/>
  <c r="H557" i="5"/>
  <c r="G557" i="5"/>
  <c r="F557" i="5"/>
  <c r="E557" i="5"/>
  <c r="P556" i="5"/>
  <c r="U556" i="5" s="1"/>
  <c r="S555" i="5"/>
  <c r="P555" i="5"/>
  <c r="T555" i="5" s="1"/>
  <c r="K555" i="5"/>
  <c r="U555" i="5" s="1"/>
  <c r="U554" i="5"/>
  <c r="U553" i="5"/>
  <c r="P553" i="5"/>
  <c r="P552" i="5"/>
  <c r="U552" i="5" s="1"/>
  <c r="P551" i="5"/>
  <c r="U551" i="5" s="1"/>
  <c r="P550" i="5"/>
  <c r="U550" i="5" s="1"/>
  <c r="P549" i="5"/>
  <c r="S549" i="5" s="1"/>
  <c r="P548" i="5"/>
  <c r="U548" i="5" s="1"/>
  <c r="U547" i="5"/>
  <c r="P547" i="5"/>
  <c r="R545" i="5"/>
  <c r="Q545" i="5"/>
  <c r="O545" i="5"/>
  <c r="N545" i="5"/>
  <c r="M545" i="5"/>
  <c r="L545" i="5"/>
  <c r="J545" i="5"/>
  <c r="I545" i="5"/>
  <c r="H545" i="5"/>
  <c r="G545" i="5"/>
  <c r="F545" i="5"/>
  <c r="E545" i="5"/>
  <c r="U544" i="5"/>
  <c r="P544" i="5"/>
  <c r="P543" i="5"/>
  <c r="P542" i="5"/>
  <c r="U542" i="5" s="1"/>
  <c r="U541" i="5"/>
  <c r="P541" i="5"/>
  <c r="U540" i="5"/>
  <c r="U539" i="5"/>
  <c r="R537" i="5"/>
  <c r="Q537" i="5"/>
  <c r="O537" i="5"/>
  <c r="N537" i="5"/>
  <c r="M537" i="5"/>
  <c r="L537" i="5"/>
  <c r="J537" i="5"/>
  <c r="I537" i="5"/>
  <c r="H537" i="5"/>
  <c r="G537" i="5"/>
  <c r="F537" i="5"/>
  <c r="E537" i="5"/>
  <c r="P536" i="5"/>
  <c r="S535" i="5"/>
  <c r="P535" i="5"/>
  <c r="T535" i="5" s="1"/>
  <c r="K535" i="5"/>
  <c r="U535" i="5" s="1"/>
  <c r="P534" i="5"/>
  <c r="U534" i="5" s="1"/>
  <c r="P533" i="5"/>
  <c r="R531" i="5"/>
  <c r="Q531" i="5"/>
  <c r="O531" i="5"/>
  <c r="N531" i="5"/>
  <c r="M531" i="5"/>
  <c r="L531" i="5"/>
  <c r="J531" i="5"/>
  <c r="I531" i="5"/>
  <c r="H531" i="5"/>
  <c r="G531" i="5"/>
  <c r="F531" i="5"/>
  <c r="E531" i="5"/>
  <c r="P530" i="5"/>
  <c r="P529" i="5"/>
  <c r="K529" i="5"/>
  <c r="U529" i="5" s="1"/>
  <c r="P528" i="5"/>
  <c r="P527" i="5"/>
  <c r="U527" i="5" s="1"/>
  <c r="P526" i="5"/>
  <c r="T526" i="5" s="1"/>
  <c r="U525" i="5"/>
  <c r="P524" i="5"/>
  <c r="U524" i="5" s="1"/>
  <c r="R522" i="5"/>
  <c r="Q522" i="5"/>
  <c r="O522" i="5"/>
  <c r="N522" i="5"/>
  <c r="M522" i="5"/>
  <c r="L522" i="5"/>
  <c r="J522" i="5"/>
  <c r="I522" i="5"/>
  <c r="H522" i="5"/>
  <c r="G522" i="5"/>
  <c r="F522" i="5"/>
  <c r="E522" i="5"/>
  <c r="P521" i="5"/>
  <c r="U521" i="5" s="1"/>
  <c r="P520" i="5"/>
  <c r="S520" i="5" s="1"/>
  <c r="K520" i="5"/>
  <c r="U520" i="5" s="1"/>
  <c r="P519" i="5"/>
  <c r="T519" i="5" s="1"/>
  <c r="K519" i="5"/>
  <c r="U519" i="5" s="1"/>
  <c r="U518" i="5"/>
  <c r="P517" i="5"/>
  <c r="U517" i="5" s="1"/>
  <c r="P516" i="5"/>
  <c r="T514" i="5"/>
  <c r="R514" i="5"/>
  <c r="Q514" i="5"/>
  <c r="O514" i="5"/>
  <c r="N514" i="5"/>
  <c r="K514" i="5"/>
  <c r="J514" i="5"/>
  <c r="I514" i="5"/>
  <c r="G514" i="5"/>
  <c r="F514" i="5"/>
  <c r="E514" i="5"/>
  <c r="P513" i="5"/>
  <c r="U513" i="5" s="1"/>
  <c r="U512" i="5"/>
  <c r="P511" i="5"/>
  <c r="L511" i="5" s="1"/>
  <c r="L514" i="5" s="1"/>
  <c r="M511" i="5"/>
  <c r="M514" i="5" s="1"/>
  <c r="P510" i="5"/>
  <c r="U510" i="5" s="1"/>
  <c r="P509" i="5"/>
  <c r="U509" i="5" s="1"/>
  <c r="P508" i="5"/>
  <c r="U508" i="5" s="1"/>
  <c r="U507" i="5"/>
  <c r="P506" i="5"/>
  <c r="U506" i="5" s="1"/>
  <c r="R504" i="5"/>
  <c r="Q504" i="5"/>
  <c r="O504" i="5"/>
  <c r="N504" i="5"/>
  <c r="M504" i="5"/>
  <c r="L504" i="5"/>
  <c r="J504" i="5"/>
  <c r="I504" i="5"/>
  <c r="H504" i="5"/>
  <c r="G504" i="5"/>
  <c r="F504" i="5"/>
  <c r="E504" i="5"/>
  <c r="P503" i="5"/>
  <c r="U503" i="5" s="1"/>
  <c r="P502" i="5"/>
  <c r="U502" i="5" s="1"/>
  <c r="P501" i="5"/>
  <c r="U501" i="5" s="1"/>
  <c r="T500" i="5"/>
  <c r="P500" i="5"/>
  <c r="S499" i="5"/>
  <c r="P499" i="5"/>
  <c r="T499" i="5" s="1"/>
  <c r="K499" i="5"/>
  <c r="P498" i="5"/>
  <c r="R496" i="5"/>
  <c r="Q496" i="5"/>
  <c r="O496" i="5"/>
  <c r="N496" i="5"/>
  <c r="M496" i="5"/>
  <c r="J496" i="5"/>
  <c r="I496" i="5"/>
  <c r="G496" i="5"/>
  <c r="F496" i="5"/>
  <c r="E496" i="5"/>
  <c r="P495" i="5"/>
  <c r="H495" i="5" s="1"/>
  <c r="L495" i="5"/>
  <c r="P494" i="5"/>
  <c r="T493" i="5"/>
  <c r="T496" i="5" s="1"/>
  <c r="P493" i="5"/>
  <c r="U492" i="5"/>
  <c r="U491" i="5"/>
  <c r="P490" i="5"/>
  <c r="H490" i="5" s="1"/>
  <c r="R488" i="5"/>
  <c r="Q488" i="5"/>
  <c r="O488" i="5"/>
  <c r="N488" i="5"/>
  <c r="M488" i="5"/>
  <c r="L488" i="5"/>
  <c r="K488" i="5"/>
  <c r="J488" i="5"/>
  <c r="I488" i="5"/>
  <c r="H488" i="5"/>
  <c r="G488" i="5"/>
  <c r="F488" i="5"/>
  <c r="E488" i="5"/>
  <c r="S487" i="5"/>
  <c r="P487" i="5"/>
  <c r="T487" i="5" s="1"/>
  <c r="T488" i="5" s="1"/>
  <c r="K487" i="5"/>
  <c r="U487" i="5" s="1"/>
  <c r="S486" i="5"/>
  <c r="S488" i="5" s="1"/>
  <c r="P486" i="5"/>
  <c r="P488" i="5" s="1"/>
  <c r="U485" i="5"/>
  <c r="T483" i="5"/>
  <c r="R483" i="5"/>
  <c r="Q483" i="5"/>
  <c r="O483" i="5"/>
  <c r="N483" i="5"/>
  <c r="M483" i="5"/>
  <c r="L483" i="5"/>
  <c r="K483" i="5"/>
  <c r="J483" i="5"/>
  <c r="I483" i="5"/>
  <c r="H483" i="5"/>
  <c r="G483" i="5"/>
  <c r="F483" i="5"/>
  <c r="E483" i="5"/>
  <c r="P482" i="5"/>
  <c r="U482" i="5" s="1"/>
  <c r="P481" i="5"/>
  <c r="U481" i="5" s="1"/>
  <c r="U480" i="5"/>
  <c r="P479" i="5"/>
  <c r="U479" i="5" s="1"/>
  <c r="U483" i="5" s="1"/>
  <c r="U478" i="5"/>
  <c r="T476" i="5"/>
  <c r="R476" i="5"/>
  <c r="Q476" i="5"/>
  <c r="O476" i="5"/>
  <c r="N476" i="5"/>
  <c r="M476" i="5"/>
  <c r="L476" i="5"/>
  <c r="J476" i="5"/>
  <c r="I476" i="5"/>
  <c r="H476" i="5"/>
  <c r="G476" i="5"/>
  <c r="F476" i="5"/>
  <c r="E476" i="5"/>
  <c r="P475" i="5"/>
  <c r="U475" i="5" s="1"/>
  <c r="P474" i="5"/>
  <c r="P473" i="5"/>
  <c r="S473" i="5" s="1"/>
  <c r="P472" i="5"/>
  <c r="U472" i="5" s="1"/>
  <c r="P471" i="5"/>
  <c r="U471" i="5" s="1"/>
  <c r="P470" i="5"/>
  <c r="U470" i="5" s="1"/>
  <c r="P469" i="5"/>
  <c r="U468" i="5"/>
  <c r="P468" i="5"/>
  <c r="T466" i="5"/>
  <c r="S466" i="5"/>
  <c r="R466" i="5"/>
  <c r="Q466" i="5"/>
  <c r="P466" i="5"/>
  <c r="O466" i="5"/>
  <c r="N466" i="5"/>
  <c r="M466" i="5"/>
  <c r="L466" i="5"/>
  <c r="K466" i="5"/>
  <c r="J466" i="5"/>
  <c r="I466" i="5"/>
  <c r="H466" i="5"/>
  <c r="G466" i="5"/>
  <c r="F466" i="5"/>
  <c r="E466" i="5"/>
  <c r="U465" i="5"/>
  <c r="P465" i="5"/>
  <c r="U464" i="5"/>
  <c r="U463" i="5"/>
  <c r="T461" i="5"/>
  <c r="S461" i="5"/>
  <c r="R461" i="5"/>
  <c r="Q461" i="5"/>
  <c r="O461" i="5"/>
  <c r="N461" i="5"/>
  <c r="M461" i="5"/>
  <c r="L461" i="5"/>
  <c r="K461" i="5"/>
  <c r="J461" i="5"/>
  <c r="I461" i="5"/>
  <c r="H461" i="5"/>
  <c r="G461" i="5"/>
  <c r="F461" i="5"/>
  <c r="E461" i="5"/>
  <c r="P460" i="5"/>
  <c r="U460" i="5" s="1"/>
  <c r="P459" i="5"/>
  <c r="U459" i="5" s="1"/>
  <c r="U458" i="5"/>
  <c r="P458" i="5"/>
  <c r="P457" i="5"/>
  <c r="U457" i="5" s="1"/>
  <c r="P456" i="5"/>
  <c r="U456" i="5" s="1"/>
  <c r="P455" i="5"/>
  <c r="U455" i="5" s="1"/>
  <c r="U454" i="5"/>
  <c r="P454" i="5"/>
  <c r="P453" i="5"/>
  <c r="U453" i="5" s="1"/>
  <c r="P452" i="5"/>
  <c r="U452" i="5" s="1"/>
  <c r="T450" i="5"/>
  <c r="S450" i="5"/>
  <c r="R450" i="5"/>
  <c r="Q450" i="5"/>
  <c r="O450" i="5"/>
  <c r="N450" i="5"/>
  <c r="M450" i="5"/>
  <c r="L450" i="5"/>
  <c r="K450" i="5"/>
  <c r="J450" i="5"/>
  <c r="I450" i="5"/>
  <c r="H450" i="5"/>
  <c r="G450" i="5"/>
  <c r="F450" i="5"/>
  <c r="E450" i="5"/>
  <c r="U449" i="5"/>
  <c r="P449" i="5"/>
  <c r="P448" i="5"/>
  <c r="U448" i="5" s="1"/>
  <c r="P447" i="5"/>
  <c r="P446" i="5"/>
  <c r="U446" i="5" s="1"/>
  <c r="P445" i="5"/>
  <c r="U445" i="5" s="1"/>
  <c r="T443" i="5"/>
  <c r="S443" i="5"/>
  <c r="R443" i="5"/>
  <c r="Q443" i="5"/>
  <c r="O443" i="5"/>
  <c r="N443" i="5"/>
  <c r="M443" i="5"/>
  <c r="L443" i="5"/>
  <c r="K443" i="5"/>
  <c r="J443" i="5"/>
  <c r="I443" i="5"/>
  <c r="H443" i="5"/>
  <c r="G443" i="5"/>
  <c r="F443" i="5"/>
  <c r="E443" i="5"/>
  <c r="U442" i="5"/>
  <c r="P442" i="5"/>
  <c r="P441" i="5"/>
  <c r="U441" i="5" s="1"/>
  <c r="P440" i="5"/>
  <c r="U440" i="5" s="1"/>
  <c r="P439" i="5"/>
  <c r="U439" i="5" s="1"/>
  <c r="U438" i="5"/>
  <c r="P438" i="5"/>
  <c r="T436" i="5"/>
  <c r="S436" i="5"/>
  <c r="R436" i="5"/>
  <c r="Q436" i="5"/>
  <c r="O436" i="5"/>
  <c r="N436" i="5"/>
  <c r="M436" i="5"/>
  <c r="L436" i="5"/>
  <c r="K436" i="5"/>
  <c r="J436" i="5"/>
  <c r="I436" i="5"/>
  <c r="H436" i="5"/>
  <c r="G436" i="5"/>
  <c r="F436" i="5"/>
  <c r="E436" i="5"/>
  <c r="P435" i="5"/>
  <c r="U435" i="5" s="1"/>
  <c r="P434" i="5"/>
  <c r="U434" i="5" s="1"/>
  <c r="P433" i="5"/>
  <c r="R431" i="5"/>
  <c r="Q431" i="5"/>
  <c r="O431" i="5"/>
  <c r="N431" i="5"/>
  <c r="M431" i="5"/>
  <c r="L431" i="5"/>
  <c r="J431" i="5"/>
  <c r="I431" i="5"/>
  <c r="H431" i="5"/>
  <c r="G431" i="5"/>
  <c r="F431" i="5"/>
  <c r="E431" i="5"/>
  <c r="P430" i="5"/>
  <c r="U430" i="5" s="1"/>
  <c r="P429" i="5"/>
  <c r="U429" i="5" s="1"/>
  <c r="P428" i="5"/>
  <c r="P427" i="5"/>
  <c r="P426" i="5"/>
  <c r="R424" i="5"/>
  <c r="Q424" i="5"/>
  <c r="O424" i="5"/>
  <c r="N424" i="5"/>
  <c r="M424" i="5"/>
  <c r="L424" i="5"/>
  <c r="J424" i="5"/>
  <c r="I424" i="5"/>
  <c r="H424" i="5"/>
  <c r="G424" i="5"/>
  <c r="F424" i="5"/>
  <c r="E424" i="5"/>
  <c r="U423" i="5"/>
  <c r="P423" i="5"/>
  <c r="S423" i="5" s="1"/>
  <c r="S422" i="5"/>
  <c r="P422" i="5"/>
  <c r="T422" i="5" s="1"/>
  <c r="K422" i="5"/>
  <c r="U422" i="5" s="1"/>
  <c r="P421" i="5"/>
  <c r="U420" i="5"/>
  <c r="P420" i="5"/>
  <c r="S420" i="5" s="1"/>
  <c r="U419" i="5"/>
  <c r="U418" i="5"/>
  <c r="P417" i="5"/>
  <c r="U417" i="5" s="1"/>
  <c r="R415" i="5"/>
  <c r="Q415" i="5"/>
  <c r="O415" i="5"/>
  <c r="N415" i="5"/>
  <c r="M415" i="5"/>
  <c r="J415" i="5"/>
  <c r="I415" i="5"/>
  <c r="G415" i="5"/>
  <c r="F415" i="5"/>
  <c r="E415" i="5"/>
  <c r="P414" i="5"/>
  <c r="L414" i="5" s="1"/>
  <c r="H414" i="5"/>
  <c r="U414" i="5" s="1"/>
  <c r="P413" i="5"/>
  <c r="K413" i="5"/>
  <c r="U413" i="5" s="1"/>
  <c r="P412" i="5"/>
  <c r="S412" i="5" s="1"/>
  <c r="K412" i="5"/>
  <c r="U411" i="5"/>
  <c r="U410" i="5"/>
  <c r="U409" i="5"/>
  <c r="U408" i="5"/>
  <c r="U407" i="5"/>
  <c r="P406" i="5"/>
  <c r="H406" i="5" s="1"/>
  <c r="R404" i="5"/>
  <c r="Q404" i="5"/>
  <c r="O404" i="5"/>
  <c r="N404" i="5"/>
  <c r="M404" i="5"/>
  <c r="L404" i="5"/>
  <c r="J404" i="5"/>
  <c r="I404" i="5"/>
  <c r="H404" i="5"/>
  <c r="G404" i="5"/>
  <c r="F404" i="5"/>
  <c r="E404" i="5"/>
  <c r="P403" i="5"/>
  <c r="U403" i="5" s="1"/>
  <c r="P402" i="5"/>
  <c r="U402" i="5" s="1"/>
  <c r="P401" i="5"/>
  <c r="U400" i="5"/>
  <c r="P399" i="5"/>
  <c r="S398" i="5"/>
  <c r="P398" i="5"/>
  <c r="U398" i="5" s="1"/>
  <c r="P397" i="5"/>
  <c r="S396" i="5"/>
  <c r="P396" i="5"/>
  <c r="T396" i="5" s="1"/>
  <c r="K396" i="5"/>
  <c r="U396" i="5" s="1"/>
  <c r="T395" i="5"/>
  <c r="P395" i="5"/>
  <c r="S395" i="5" s="1"/>
  <c r="K395" i="5"/>
  <c r="U395" i="5" s="1"/>
  <c r="P394" i="5"/>
  <c r="U394" i="5" s="1"/>
  <c r="R392" i="5"/>
  <c r="Q392" i="5"/>
  <c r="O392" i="5"/>
  <c r="N392" i="5"/>
  <c r="M392" i="5"/>
  <c r="L392" i="5"/>
  <c r="J392" i="5"/>
  <c r="I392" i="5"/>
  <c r="H392" i="5"/>
  <c r="G392" i="5"/>
  <c r="F392" i="5"/>
  <c r="E392" i="5"/>
  <c r="P391" i="5"/>
  <c r="U390" i="5"/>
  <c r="P389" i="5"/>
  <c r="U388" i="5"/>
  <c r="P388" i="5"/>
  <c r="S388" i="5" s="1"/>
  <c r="P387" i="5"/>
  <c r="U387" i="5" s="1"/>
  <c r="P386" i="5"/>
  <c r="S386" i="5" s="1"/>
  <c r="P385" i="5"/>
  <c r="U385" i="5" s="1"/>
  <c r="P384" i="5"/>
  <c r="U383" i="5"/>
  <c r="P383" i="5"/>
  <c r="P382" i="5"/>
  <c r="U382" i="5" s="1"/>
  <c r="P381" i="5"/>
  <c r="U381" i="5" s="1"/>
  <c r="P380" i="5"/>
  <c r="U380" i="5" s="1"/>
  <c r="T378" i="5"/>
  <c r="R378" i="5"/>
  <c r="Q378" i="5"/>
  <c r="O378" i="5"/>
  <c r="N378" i="5"/>
  <c r="M378" i="5"/>
  <c r="J378" i="5"/>
  <c r="I378" i="5"/>
  <c r="G378" i="5"/>
  <c r="F378" i="5"/>
  <c r="E378" i="5"/>
  <c r="P377" i="5"/>
  <c r="S377" i="5" s="1"/>
  <c r="S378" i="5" s="1"/>
  <c r="K377" i="5"/>
  <c r="U376" i="5"/>
  <c r="U375" i="5"/>
  <c r="P374" i="5"/>
  <c r="U374" i="5" s="1"/>
  <c r="P373" i="5"/>
  <c r="H373" i="5" s="1"/>
  <c r="U372" i="5"/>
  <c r="R38" i="5"/>
  <c r="Q38" i="5"/>
  <c r="O38" i="5"/>
  <c r="N38" i="5"/>
  <c r="M38" i="5"/>
  <c r="L38" i="5"/>
  <c r="J38" i="5"/>
  <c r="I38" i="5"/>
  <c r="H38" i="5"/>
  <c r="G38" i="5"/>
  <c r="F38" i="5"/>
  <c r="E38" i="5"/>
  <c r="P37" i="5"/>
  <c r="P36" i="5"/>
  <c r="K36" i="5" s="1"/>
  <c r="U35" i="5"/>
  <c r="P34" i="5"/>
  <c r="U34" i="5" s="1"/>
  <c r="P33" i="5"/>
  <c r="U33" i="5" s="1"/>
  <c r="P32" i="5"/>
  <c r="U32" i="5" s="1"/>
  <c r="U31" i="5"/>
  <c r="P31" i="5"/>
  <c r="P30" i="5"/>
  <c r="U30" i="5" s="1"/>
  <c r="P29" i="5"/>
  <c r="U29" i="5" s="1"/>
  <c r="U28" i="5"/>
  <c r="P27" i="5"/>
  <c r="U27" i="5" s="1"/>
  <c r="P26" i="5"/>
  <c r="U26" i="5" s="1"/>
  <c r="U25" i="5"/>
  <c r="P25" i="5"/>
  <c r="R370" i="5"/>
  <c r="Q370" i="5"/>
  <c r="O370" i="5"/>
  <c r="N370" i="5"/>
  <c r="M370" i="5"/>
  <c r="J370" i="5"/>
  <c r="I370" i="5"/>
  <c r="G370" i="5"/>
  <c r="F370" i="5"/>
  <c r="E370" i="5"/>
  <c r="P369" i="5"/>
  <c r="T368" i="5"/>
  <c r="P368" i="5"/>
  <c r="U367" i="5"/>
  <c r="P367" i="5"/>
  <c r="P366" i="5"/>
  <c r="S365" i="5"/>
  <c r="P365" i="5"/>
  <c r="T365" i="5" s="1"/>
  <c r="K365" i="5"/>
  <c r="U365" i="5" s="1"/>
  <c r="T363" i="5"/>
  <c r="S363" i="5"/>
  <c r="R363" i="5"/>
  <c r="Q363" i="5"/>
  <c r="O363" i="5"/>
  <c r="N363" i="5"/>
  <c r="M363" i="5"/>
  <c r="L363" i="5"/>
  <c r="K363" i="5"/>
  <c r="J363" i="5"/>
  <c r="I363" i="5"/>
  <c r="H363" i="5"/>
  <c r="G363" i="5"/>
  <c r="F363" i="5"/>
  <c r="E363" i="5"/>
  <c r="U362" i="5"/>
  <c r="P362" i="5"/>
  <c r="P361" i="5"/>
  <c r="U361" i="5" s="1"/>
  <c r="P360" i="5"/>
  <c r="U360" i="5" s="1"/>
  <c r="U363" i="5" s="1"/>
  <c r="R358" i="5"/>
  <c r="Q358" i="5"/>
  <c r="O358" i="5"/>
  <c r="N358" i="5"/>
  <c r="M358" i="5"/>
  <c r="L358" i="5"/>
  <c r="J358" i="5"/>
  <c r="I358" i="5"/>
  <c r="H358" i="5"/>
  <c r="G358" i="5"/>
  <c r="F358" i="5"/>
  <c r="E358" i="5"/>
  <c r="P357" i="5"/>
  <c r="S356" i="5"/>
  <c r="P356" i="5"/>
  <c r="P355" i="5"/>
  <c r="T355" i="5" s="1"/>
  <c r="T353" i="5"/>
  <c r="S353" i="5"/>
  <c r="R353" i="5"/>
  <c r="Q353" i="5"/>
  <c r="O353" i="5"/>
  <c r="N353" i="5"/>
  <c r="M353" i="5"/>
  <c r="L353" i="5"/>
  <c r="K353" i="5"/>
  <c r="J353" i="5"/>
  <c r="I353" i="5"/>
  <c r="H353" i="5"/>
  <c r="G353" i="5"/>
  <c r="F353" i="5"/>
  <c r="E353" i="5"/>
  <c r="U352" i="5"/>
  <c r="P352" i="5"/>
  <c r="P351" i="5"/>
  <c r="U351" i="5" s="1"/>
  <c r="P350" i="5"/>
  <c r="P353" i="5" s="1"/>
  <c r="P349" i="5"/>
  <c r="U349" i="5" s="1"/>
  <c r="R347" i="5"/>
  <c r="Q347" i="5"/>
  <c r="O347" i="5"/>
  <c r="N347" i="5"/>
  <c r="M347" i="5"/>
  <c r="L347" i="5"/>
  <c r="K347" i="5"/>
  <c r="J347" i="5"/>
  <c r="I347" i="5"/>
  <c r="H347" i="5"/>
  <c r="G347" i="5"/>
  <c r="F347" i="5"/>
  <c r="E347" i="5"/>
  <c r="P346" i="5"/>
  <c r="U346" i="5" s="1"/>
  <c r="P345" i="5"/>
  <c r="P347" i="5" s="1"/>
  <c r="T343" i="5"/>
  <c r="S343" i="5"/>
  <c r="R343" i="5"/>
  <c r="Q343" i="5"/>
  <c r="O343" i="5"/>
  <c r="N343" i="5"/>
  <c r="M343" i="5"/>
  <c r="L343" i="5"/>
  <c r="K343" i="5"/>
  <c r="J343" i="5"/>
  <c r="I343" i="5"/>
  <c r="H343" i="5"/>
  <c r="G343" i="5"/>
  <c r="F343" i="5"/>
  <c r="E343" i="5"/>
  <c r="U342" i="5"/>
  <c r="P342" i="5"/>
  <c r="U341" i="5"/>
  <c r="P340" i="5"/>
  <c r="U340" i="5" s="1"/>
  <c r="U343" i="5" s="1"/>
  <c r="U339" i="5"/>
  <c r="P338" i="5"/>
  <c r="U338" i="5" s="1"/>
  <c r="R336" i="5"/>
  <c r="Q336" i="5"/>
  <c r="O336" i="5"/>
  <c r="N336" i="5"/>
  <c r="M336" i="5"/>
  <c r="L336" i="5"/>
  <c r="J336" i="5"/>
  <c r="I336" i="5"/>
  <c r="H336" i="5"/>
  <c r="G336" i="5"/>
  <c r="F336" i="5"/>
  <c r="E336" i="5"/>
  <c r="P335" i="5"/>
  <c r="S335" i="5" s="1"/>
  <c r="S336" i="5" s="1"/>
  <c r="P334" i="5"/>
  <c r="U333" i="5"/>
  <c r="T331" i="5"/>
  <c r="S331" i="5"/>
  <c r="R331" i="5"/>
  <c r="Q331" i="5"/>
  <c r="O331" i="5"/>
  <c r="N331" i="5"/>
  <c r="M331" i="5"/>
  <c r="L331" i="5"/>
  <c r="K331" i="5"/>
  <c r="J331" i="5"/>
  <c r="I331" i="5"/>
  <c r="H331" i="5"/>
  <c r="G331" i="5"/>
  <c r="F331" i="5"/>
  <c r="E331" i="5"/>
  <c r="P330" i="5"/>
  <c r="U330" i="5" s="1"/>
  <c r="U329" i="5"/>
  <c r="P328" i="5"/>
  <c r="T326" i="5"/>
  <c r="S326" i="5"/>
  <c r="R326" i="5"/>
  <c r="Q326" i="5"/>
  <c r="O326" i="5"/>
  <c r="N326" i="5"/>
  <c r="M326" i="5"/>
  <c r="L326" i="5"/>
  <c r="K326" i="5"/>
  <c r="J326" i="5"/>
  <c r="I326" i="5"/>
  <c r="H326" i="5"/>
  <c r="G326" i="5"/>
  <c r="F326" i="5"/>
  <c r="E326" i="5"/>
  <c r="P325" i="5"/>
  <c r="P326" i="5" s="1"/>
  <c r="U324" i="5"/>
  <c r="U323" i="5"/>
  <c r="T321" i="5"/>
  <c r="S321" i="5"/>
  <c r="R321" i="5"/>
  <c r="Q321" i="5"/>
  <c r="O321" i="5"/>
  <c r="N321" i="5"/>
  <c r="M321" i="5"/>
  <c r="L321" i="5"/>
  <c r="K321" i="5"/>
  <c r="J321" i="5"/>
  <c r="I321" i="5"/>
  <c r="H321" i="5"/>
  <c r="G321" i="5"/>
  <c r="F321" i="5"/>
  <c r="E321" i="5"/>
  <c r="P320" i="5"/>
  <c r="U320" i="5" s="1"/>
  <c r="P319" i="5"/>
  <c r="U319" i="5" s="1"/>
  <c r="P318" i="5"/>
  <c r="U318" i="5" s="1"/>
  <c r="U317" i="5"/>
  <c r="P317" i="5"/>
  <c r="R315" i="5"/>
  <c r="Q315" i="5"/>
  <c r="O315" i="5"/>
  <c r="N315" i="5"/>
  <c r="M315" i="5"/>
  <c r="L315" i="5"/>
  <c r="J315" i="5"/>
  <c r="I315" i="5"/>
  <c r="H315" i="5"/>
  <c r="G315" i="5"/>
  <c r="F315" i="5"/>
  <c r="E315" i="5"/>
  <c r="U314" i="5"/>
  <c r="P314" i="5"/>
  <c r="P313" i="5"/>
  <c r="S313" i="5" s="1"/>
  <c r="S315" i="5" s="1"/>
  <c r="P312" i="5"/>
  <c r="U312" i="5" s="1"/>
  <c r="P311" i="5"/>
  <c r="U311" i="5" s="1"/>
  <c r="U310" i="5"/>
  <c r="P310" i="5"/>
  <c r="P309" i="5"/>
  <c r="U309" i="5" s="1"/>
  <c r="U308" i="5"/>
  <c r="P307" i="5"/>
  <c r="T307" i="5" s="1"/>
  <c r="T315" i="5" s="1"/>
  <c r="P306" i="5"/>
  <c r="U306" i="5" s="1"/>
  <c r="P305" i="5"/>
  <c r="U305" i="5" s="1"/>
  <c r="P304" i="5"/>
  <c r="U304" i="5" s="1"/>
  <c r="T302" i="5"/>
  <c r="S302" i="5"/>
  <c r="R302" i="5"/>
  <c r="Q302" i="5"/>
  <c r="O302" i="5"/>
  <c r="N302" i="5"/>
  <c r="M302" i="5"/>
  <c r="K302" i="5"/>
  <c r="J302" i="5"/>
  <c r="I302" i="5"/>
  <c r="G302" i="5"/>
  <c r="F302" i="5"/>
  <c r="E302" i="5"/>
  <c r="U301" i="5"/>
  <c r="P300" i="5"/>
  <c r="L300" i="5"/>
  <c r="U300" i="5" s="1"/>
  <c r="H300" i="5"/>
  <c r="U299" i="5"/>
  <c r="P299" i="5"/>
  <c r="P298" i="5"/>
  <c r="H298" i="5" s="1"/>
  <c r="H302" i="5" s="1"/>
  <c r="L298" i="5"/>
  <c r="L302" i="5" s="1"/>
  <c r="T296" i="5"/>
  <c r="S296" i="5"/>
  <c r="R296" i="5"/>
  <c r="Q296" i="5"/>
  <c r="O296" i="5"/>
  <c r="N296" i="5"/>
  <c r="M296" i="5"/>
  <c r="L296" i="5"/>
  <c r="K296" i="5"/>
  <c r="J296" i="5"/>
  <c r="I296" i="5"/>
  <c r="H296" i="5"/>
  <c r="G296" i="5"/>
  <c r="F296" i="5"/>
  <c r="E296" i="5"/>
  <c r="U295" i="5"/>
  <c r="P294" i="5"/>
  <c r="U294" i="5" s="1"/>
  <c r="U293" i="5"/>
  <c r="U292" i="5"/>
  <c r="P292" i="5"/>
  <c r="P291" i="5"/>
  <c r="U291" i="5" s="1"/>
  <c r="P290" i="5"/>
  <c r="U290" i="5" s="1"/>
  <c r="P289" i="5"/>
  <c r="U289" i="5" s="1"/>
  <c r="R287" i="5"/>
  <c r="Q287" i="5"/>
  <c r="O287" i="5"/>
  <c r="N287" i="5"/>
  <c r="M287" i="5"/>
  <c r="J287" i="5"/>
  <c r="I287" i="5"/>
  <c r="G287" i="5"/>
  <c r="F287" i="5"/>
  <c r="E287" i="5"/>
  <c r="P286" i="5"/>
  <c r="U286" i="5" s="1"/>
  <c r="U285" i="5"/>
  <c r="P284" i="5"/>
  <c r="L284" i="5" s="1"/>
  <c r="L287" i="5" s="1"/>
  <c r="H284" i="5"/>
  <c r="H287" i="5" s="1"/>
  <c r="U283" i="5"/>
  <c r="P282" i="5"/>
  <c r="T282" i="5" s="1"/>
  <c r="T287" i="5" s="1"/>
  <c r="K282" i="5"/>
  <c r="K287" i="5" s="1"/>
  <c r="R280" i="5"/>
  <c r="Q280" i="5"/>
  <c r="O280" i="5"/>
  <c r="N280" i="5"/>
  <c r="M280" i="5"/>
  <c r="L280" i="5"/>
  <c r="J280" i="5"/>
  <c r="I280" i="5"/>
  <c r="H280" i="5"/>
  <c r="G280" i="5"/>
  <c r="F280" i="5"/>
  <c r="E280" i="5"/>
  <c r="P279" i="5"/>
  <c r="U279" i="5" s="1"/>
  <c r="U278" i="5"/>
  <c r="P277" i="5"/>
  <c r="U277" i="5" s="1"/>
  <c r="U276" i="5"/>
  <c r="U275" i="5"/>
  <c r="P274" i="5"/>
  <c r="K274" i="5" s="1"/>
  <c r="U274" i="5" s="1"/>
  <c r="P273" i="5"/>
  <c r="U273" i="5" s="1"/>
  <c r="T271" i="5"/>
  <c r="S271" i="5"/>
  <c r="R271" i="5"/>
  <c r="Q271" i="5"/>
  <c r="O271" i="5"/>
  <c r="N271" i="5"/>
  <c r="M271" i="5"/>
  <c r="K271" i="5"/>
  <c r="J271" i="5"/>
  <c r="I271" i="5"/>
  <c r="G271" i="5"/>
  <c r="F271" i="5"/>
  <c r="E271" i="5"/>
  <c r="U270" i="5"/>
  <c r="U269" i="5"/>
  <c r="U268" i="5"/>
  <c r="P267" i="5"/>
  <c r="L267" i="5" s="1"/>
  <c r="U267" i="5" s="1"/>
  <c r="P266" i="5"/>
  <c r="H266" i="5" s="1"/>
  <c r="R264" i="5"/>
  <c r="Q264" i="5"/>
  <c r="O264" i="5"/>
  <c r="N264" i="5"/>
  <c r="M264" i="5"/>
  <c r="L264" i="5"/>
  <c r="J264" i="5"/>
  <c r="I264" i="5"/>
  <c r="H264" i="5"/>
  <c r="G264" i="5"/>
  <c r="F264" i="5"/>
  <c r="E264" i="5"/>
  <c r="P263" i="5"/>
  <c r="T263" i="5" s="1"/>
  <c r="K263" i="5"/>
  <c r="U263" i="5" s="1"/>
  <c r="P262" i="5"/>
  <c r="U262" i="5" s="1"/>
  <c r="P261" i="5"/>
  <c r="S261" i="5" s="1"/>
  <c r="U260" i="5"/>
  <c r="U259" i="5"/>
  <c r="U258" i="5"/>
  <c r="P257" i="5"/>
  <c r="T257" i="5" s="1"/>
  <c r="R255" i="5"/>
  <c r="Q255" i="5"/>
  <c r="O255" i="5"/>
  <c r="N255" i="5"/>
  <c r="K255" i="5"/>
  <c r="J255" i="5"/>
  <c r="I255" i="5"/>
  <c r="H255" i="5"/>
  <c r="G255" i="5"/>
  <c r="E255" i="5"/>
  <c r="T254" i="5"/>
  <c r="S254" i="5"/>
  <c r="P254" i="5"/>
  <c r="M254" i="5"/>
  <c r="L254" i="5"/>
  <c r="F254" i="5"/>
  <c r="T253" i="5"/>
  <c r="S253" i="5"/>
  <c r="P253" i="5"/>
  <c r="M253" i="5"/>
  <c r="M255" i="5" s="1"/>
  <c r="L253" i="5"/>
  <c r="L255" i="5" s="1"/>
  <c r="F253" i="5"/>
  <c r="S252" i="5"/>
  <c r="P252" i="5"/>
  <c r="U252" i="5" s="1"/>
  <c r="F252" i="5"/>
  <c r="S251" i="5"/>
  <c r="S255" i="5" s="1"/>
  <c r="P251" i="5"/>
  <c r="P255" i="5" s="1"/>
  <c r="F251" i="5"/>
  <c r="T250" i="5"/>
  <c r="R250" i="5"/>
  <c r="Q250" i="5"/>
  <c r="O250" i="5"/>
  <c r="N250" i="5"/>
  <c r="M250" i="5"/>
  <c r="L250" i="5"/>
  <c r="K250" i="5"/>
  <c r="J250" i="5"/>
  <c r="I250" i="5"/>
  <c r="H250" i="5"/>
  <c r="G250" i="5"/>
  <c r="E250" i="5"/>
  <c r="U249" i="5"/>
  <c r="P249" i="5"/>
  <c r="P248" i="5"/>
  <c r="U248" i="5" s="1"/>
  <c r="P247" i="5"/>
  <c r="P250" i="5" s="1"/>
  <c r="P246" i="5"/>
  <c r="U246" i="5" s="1"/>
  <c r="S245" i="5"/>
  <c r="S250" i="5" s="1"/>
  <c r="P245" i="5"/>
  <c r="U245" i="5" s="1"/>
  <c r="F245" i="5"/>
  <c r="F250" i="5" s="1"/>
  <c r="U244" i="5"/>
  <c r="U243" i="5"/>
  <c r="U242" i="5"/>
  <c r="U241" i="5"/>
  <c r="U240" i="5"/>
  <c r="U239" i="5"/>
  <c r="R237" i="5"/>
  <c r="Q237" i="5"/>
  <c r="O237" i="5"/>
  <c r="N237" i="5"/>
  <c r="K237" i="5"/>
  <c r="J237" i="5"/>
  <c r="I237" i="5"/>
  <c r="H237" i="5"/>
  <c r="G237" i="5"/>
  <c r="E237" i="5"/>
  <c r="U236" i="5"/>
  <c r="T235" i="5"/>
  <c r="S235" i="5"/>
  <c r="P235" i="5"/>
  <c r="M235" i="5"/>
  <c r="L235" i="5"/>
  <c r="F235" i="5"/>
  <c r="U234" i="5"/>
  <c r="T233" i="5"/>
  <c r="P233" i="5"/>
  <c r="M233" i="5"/>
  <c r="L233" i="5"/>
  <c r="F233" i="5"/>
  <c r="U232" i="5"/>
  <c r="U231" i="5"/>
  <c r="U230" i="5"/>
  <c r="U229" i="5"/>
  <c r="T228" i="5"/>
  <c r="S228" i="5"/>
  <c r="P228" i="5"/>
  <c r="M228" i="5"/>
  <c r="L228" i="5"/>
  <c r="F228" i="5"/>
  <c r="U228" i="5" s="1"/>
  <c r="P227" i="5"/>
  <c r="F227" i="5"/>
  <c r="U227" i="5" s="1"/>
  <c r="P226" i="5"/>
  <c r="F226" i="5"/>
  <c r="U226" i="5" s="1"/>
  <c r="T225" i="5"/>
  <c r="S225" i="5"/>
  <c r="P225" i="5"/>
  <c r="M225" i="5"/>
  <c r="L225" i="5"/>
  <c r="L237" i="5" s="1"/>
  <c r="F225" i="5"/>
  <c r="T224" i="5"/>
  <c r="T237" i="5" s="1"/>
  <c r="P224" i="5"/>
  <c r="M224" i="5"/>
  <c r="L224" i="5"/>
  <c r="F224" i="5"/>
  <c r="U224" i="5" s="1"/>
  <c r="T223" i="5"/>
  <c r="S223" i="5"/>
  <c r="P223" i="5"/>
  <c r="M223" i="5"/>
  <c r="L223" i="5"/>
  <c r="F223" i="5"/>
  <c r="T221" i="5"/>
  <c r="S221" i="5"/>
  <c r="R221" i="5"/>
  <c r="Q221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U220" i="5"/>
  <c r="U219" i="5"/>
  <c r="U218" i="5"/>
  <c r="U217" i="5"/>
  <c r="U216" i="5"/>
  <c r="U215" i="5"/>
  <c r="R213" i="5"/>
  <c r="Q213" i="5"/>
  <c r="O213" i="5"/>
  <c r="N213" i="5"/>
  <c r="K213" i="5"/>
  <c r="J213" i="5"/>
  <c r="I213" i="5"/>
  <c r="H213" i="5"/>
  <c r="G213" i="5"/>
  <c r="E213" i="5"/>
  <c r="U212" i="5"/>
  <c r="T211" i="5"/>
  <c r="T213" i="5" s="1"/>
  <c r="S211" i="5"/>
  <c r="S213" i="5" s="1"/>
  <c r="P211" i="5"/>
  <c r="P213" i="5" s="1"/>
  <c r="M211" i="5"/>
  <c r="M213" i="5" s="1"/>
  <c r="L211" i="5"/>
  <c r="L213" i="5" s="1"/>
  <c r="F211" i="5"/>
  <c r="F213" i="5" s="1"/>
  <c r="P210" i="5"/>
  <c r="F210" i="5"/>
  <c r="U209" i="5"/>
  <c r="U208" i="5"/>
  <c r="U207" i="5"/>
  <c r="T205" i="5"/>
  <c r="S205" i="5"/>
  <c r="R205" i="5"/>
  <c r="Q205" i="5"/>
  <c r="O205" i="5"/>
  <c r="N205" i="5"/>
  <c r="M205" i="5"/>
  <c r="L205" i="5"/>
  <c r="K205" i="5"/>
  <c r="J205" i="5"/>
  <c r="I205" i="5"/>
  <c r="H205" i="5"/>
  <c r="G205" i="5"/>
  <c r="E205" i="5"/>
  <c r="U204" i="5"/>
  <c r="T203" i="5"/>
  <c r="S203" i="5"/>
  <c r="M203" i="5"/>
  <c r="L203" i="5"/>
  <c r="U203" i="5" s="1"/>
  <c r="U202" i="5"/>
  <c r="U201" i="5"/>
  <c r="P200" i="5"/>
  <c r="P205" i="5" s="1"/>
  <c r="F200" i="5"/>
  <c r="U200" i="5" s="1"/>
  <c r="U199" i="5"/>
  <c r="U198" i="5"/>
  <c r="U197" i="5"/>
  <c r="U196" i="5"/>
  <c r="U195" i="5"/>
  <c r="U194" i="5"/>
  <c r="R191" i="5"/>
  <c r="O191" i="5"/>
  <c r="N191" i="5"/>
  <c r="K191" i="5"/>
  <c r="J191" i="5"/>
  <c r="I191" i="5"/>
  <c r="H191" i="5"/>
  <c r="G191" i="5"/>
  <c r="E191" i="5"/>
  <c r="T190" i="5"/>
  <c r="T191" i="5" s="1"/>
  <c r="S190" i="5"/>
  <c r="Q190" i="5"/>
  <c r="P190" i="5"/>
  <c r="M190" i="5"/>
  <c r="M191" i="5" s="1"/>
  <c r="L190" i="5"/>
  <c r="L191" i="5" s="1"/>
  <c r="F190" i="5"/>
  <c r="U189" i="5"/>
  <c r="F189" i="5"/>
  <c r="F188" i="5"/>
  <c r="U187" i="5"/>
  <c r="T186" i="5"/>
  <c r="S186" i="5"/>
  <c r="Q186" i="5"/>
  <c r="P186" i="5"/>
  <c r="M186" i="5"/>
  <c r="L186" i="5"/>
  <c r="F186" i="5"/>
  <c r="U186" i="5" s="1"/>
  <c r="S185" i="5"/>
  <c r="Q185" i="5"/>
  <c r="P185" i="5"/>
  <c r="F185" i="5"/>
  <c r="U185" i="5" s="1"/>
  <c r="F184" i="5"/>
  <c r="U184" i="5" s="1"/>
  <c r="T183" i="5"/>
  <c r="S183" i="5"/>
  <c r="Q183" i="5"/>
  <c r="P183" i="5"/>
  <c r="M183" i="5"/>
  <c r="L183" i="5"/>
  <c r="F183" i="5"/>
  <c r="T182" i="5"/>
  <c r="S182" i="5"/>
  <c r="Q182" i="5"/>
  <c r="P182" i="5"/>
  <c r="M182" i="5"/>
  <c r="L182" i="5"/>
  <c r="F182" i="5"/>
  <c r="T181" i="5"/>
  <c r="S181" i="5"/>
  <c r="Q181" i="5"/>
  <c r="P181" i="5"/>
  <c r="M181" i="5"/>
  <c r="L181" i="5"/>
  <c r="F181" i="5"/>
  <c r="S178" i="5"/>
  <c r="R178" i="5"/>
  <c r="O178" i="5"/>
  <c r="N178" i="5"/>
  <c r="K178" i="5"/>
  <c r="J178" i="5"/>
  <c r="I178" i="5"/>
  <c r="H178" i="5"/>
  <c r="G178" i="5"/>
  <c r="E178" i="5"/>
  <c r="U177" i="5"/>
  <c r="T176" i="5"/>
  <c r="Q176" i="5"/>
  <c r="P176" i="5"/>
  <c r="M176" i="5"/>
  <c r="L176" i="5"/>
  <c r="F176" i="5"/>
  <c r="U176" i="5" s="1"/>
  <c r="U175" i="5"/>
  <c r="P174" i="5"/>
  <c r="U174" i="5" s="1"/>
  <c r="F173" i="5"/>
  <c r="U173" i="5" s="1"/>
  <c r="T172" i="5"/>
  <c r="T178" i="5" s="1"/>
  <c r="Q172" i="5"/>
  <c r="Q178" i="5" s="1"/>
  <c r="P172" i="5"/>
  <c r="M172" i="5"/>
  <c r="M178" i="5" s="1"/>
  <c r="L172" i="5"/>
  <c r="L178" i="5" s="1"/>
  <c r="F172" i="5"/>
  <c r="U172" i="5" s="1"/>
  <c r="F171" i="5"/>
  <c r="U171" i="5" s="1"/>
  <c r="F170" i="5"/>
  <c r="F178" i="5" s="1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U166" i="5"/>
  <c r="U165" i="5"/>
  <c r="U164" i="5"/>
  <c r="U163" i="5"/>
  <c r="U162" i="5"/>
  <c r="U161" i="5"/>
  <c r="U160" i="5"/>
  <c r="U159" i="5"/>
  <c r="U158" i="5"/>
  <c r="U157" i="5"/>
  <c r="U156" i="5"/>
  <c r="T156" i="5"/>
  <c r="T167" i="5" s="1"/>
  <c r="S154" i="5"/>
  <c r="R154" i="5"/>
  <c r="O154" i="5"/>
  <c r="N154" i="5"/>
  <c r="K154" i="5"/>
  <c r="J154" i="5"/>
  <c r="I154" i="5"/>
  <c r="H154" i="5"/>
  <c r="G154" i="5"/>
  <c r="E154" i="5"/>
  <c r="U153" i="5"/>
  <c r="U152" i="5"/>
  <c r="P152" i="5"/>
  <c r="T151" i="5"/>
  <c r="T154" i="5" s="1"/>
  <c r="Q151" i="5"/>
  <c r="P151" i="5"/>
  <c r="M151" i="5"/>
  <c r="M154" i="5" s="1"/>
  <c r="L151" i="5"/>
  <c r="L154" i="5" s="1"/>
  <c r="F151" i="5"/>
  <c r="F150" i="5"/>
  <c r="F149" i="5"/>
  <c r="U149" i="5" s="1"/>
  <c r="Q148" i="5"/>
  <c r="P148" i="5"/>
  <c r="F148" i="5"/>
  <c r="U148" i="5" s="1"/>
  <c r="F147" i="5"/>
  <c r="U147" i="5" s="1"/>
  <c r="R145" i="5"/>
  <c r="O145" i="5"/>
  <c r="N145" i="5"/>
  <c r="K145" i="5"/>
  <c r="J145" i="5"/>
  <c r="I145" i="5"/>
  <c r="H145" i="5"/>
  <c r="G145" i="5"/>
  <c r="E145" i="5"/>
  <c r="T144" i="5"/>
  <c r="S144" i="5"/>
  <c r="Q144" i="5"/>
  <c r="P144" i="5"/>
  <c r="M144" i="5"/>
  <c r="L144" i="5"/>
  <c r="F144" i="5"/>
  <c r="U143" i="5"/>
  <c r="U142" i="5"/>
  <c r="T141" i="5"/>
  <c r="S141" i="5"/>
  <c r="Q141" i="5"/>
  <c r="P141" i="5"/>
  <c r="M141" i="5"/>
  <c r="L141" i="5"/>
  <c r="F141" i="5"/>
  <c r="U140" i="5"/>
  <c r="T139" i="5"/>
  <c r="T145" i="5" s="1"/>
  <c r="S139" i="5"/>
  <c r="Q139" i="5"/>
  <c r="P139" i="5"/>
  <c r="M139" i="5"/>
  <c r="M145" i="5" s="1"/>
  <c r="L139" i="5"/>
  <c r="F139" i="5"/>
  <c r="U138" i="5"/>
  <c r="U137" i="5"/>
  <c r="U136" i="5"/>
  <c r="U135" i="5"/>
  <c r="Q134" i="5"/>
  <c r="P134" i="5"/>
  <c r="F134" i="5"/>
  <c r="S133" i="5"/>
  <c r="Q133" i="5"/>
  <c r="P133" i="5"/>
  <c r="F133" i="5"/>
  <c r="S132" i="5"/>
  <c r="S145" i="5" s="1"/>
  <c r="Q132" i="5"/>
  <c r="P132" i="5"/>
  <c r="F132" i="5"/>
  <c r="S130" i="5"/>
  <c r="R130" i="5"/>
  <c r="O130" i="5"/>
  <c r="N130" i="5"/>
  <c r="K130" i="5"/>
  <c r="J130" i="5"/>
  <c r="I130" i="5"/>
  <c r="H130" i="5"/>
  <c r="G130" i="5"/>
  <c r="E130" i="5"/>
  <c r="T129" i="5"/>
  <c r="Q129" i="5"/>
  <c r="P129" i="5"/>
  <c r="M129" i="5"/>
  <c r="L129" i="5"/>
  <c r="F129" i="5"/>
  <c r="Q128" i="5"/>
  <c r="P128" i="5"/>
  <c r="U127" i="5"/>
  <c r="T126" i="5"/>
  <c r="Q126" i="5"/>
  <c r="P126" i="5"/>
  <c r="M126" i="5"/>
  <c r="L126" i="5"/>
  <c r="F126" i="5"/>
  <c r="U126" i="5" s="1"/>
  <c r="T125" i="5"/>
  <c r="Q125" i="5"/>
  <c r="P125" i="5"/>
  <c r="M125" i="5"/>
  <c r="L125" i="5"/>
  <c r="F125" i="5"/>
  <c r="U124" i="5"/>
  <c r="U123" i="5"/>
  <c r="T122" i="5"/>
  <c r="Q122" i="5"/>
  <c r="P122" i="5"/>
  <c r="M122" i="5"/>
  <c r="L122" i="5"/>
  <c r="F122" i="5"/>
  <c r="U122" i="5" s="1"/>
  <c r="U121" i="5"/>
  <c r="U120" i="5"/>
  <c r="T119" i="5"/>
  <c r="Q119" i="5"/>
  <c r="P119" i="5"/>
  <c r="M119" i="5"/>
  <c r="L119" i="5"/>
  <c r="F119" i="5"/>
  <c r="U119" i="5" s="1"/>
  <c r="U118" i="5"/>
  <c r="T117" i="5"/>
  <c r="Q117" i="5"/>
  <c r="P117" i="5"/>
  <c r="M117" i="5"/>
  <c r="L117" i="5"/>
  <c r="F117" i="5"/>
  <c r="U116" i="5"/>
  <c r="S114" i="5"/>
  <c r="R114" i="5"/>
  <c r="O114" i="5"/>
  <c r="N114" i="5"/>
  <c r="K114" i="5"/>
  <c r="J114" i="5"/>
  <c r="I114" i="5"/>
  <c r="H114" i="5"/>
  <c r="G114" i="5"/>
  <c r="E114" i="5"/>
  <c r="U113" i="5"/>
  <c r="U112" i="5"/>
  <c r="T111" i="5"/>
  <c r="Q111" i="5"/>
  <c r="P111" i="5"/>
  <c r="M111" i="5"/>
  <c r="L111" i="5"/>
  <c r="F111" i="5"/>
  <c r="T110" i="5"/>
  <c r="Q110" i="5"/>
  <c r="P110" i="5"/>
  <c r="M110" i="5"/>
  <c r="L110" i="5"/>
  <c r="F110" i="5"/>
  <c r="T109" i="5"/>
  <c r="Q109" i="5"/>
  <c r="P109" i="5"/>
  <c r="M109" i="5"/>
  <c r="L109" i="5"/>
  <c r="T108" i="5"/>
  <c r="Q108" i="5"/>
  <c r="P108" i="5"/>
  <c r="M108" i="5"/>
  <c r="L108" i="5"/>
  <c r="U108" i="5" s="1"/>
  <c r="T107" i="5"/>
  <c r="Q107" i="5"/>
  <c r="P107" i="5"/>
  <c r="M107" i="5"/>
  <c r="M114" i="5" s="1"/>
  <c r="L107" i="5"/>
  <c r="R105" i="5"/>
  <c r="Q105" i="5"/>
  <c r="P105" i="5"/>
  <c r="O105" i="5"/>
  <c r="N105" i="5"/>
  <c r="K105" i="5"/>
  <c r="J105" i="5"/>
  <c r="I105" i="5"/>
  <c r="H105" i="5"/>
  <c r="E105" i="5"/>
  <c r="S104" i="5"/>
  <c r="F104" i="5"/>
  <c r="U104" i="5" s="1"/>
  <c r="G103" i="5"/>
  <c r="G105" i="5" s="1"/>
  <c r="F103" i="5"/>
  <c r="U103" i="5" s="1"/>
  <c r="T102" i="5"/>
  <c r="S102" i="5"/>
  <c r="L102" i="5"/>
  <c r="F102" i="5"/>
  <c r="U102" i="5" s="1"/>
  <c r="T101" i="5"/>
  <c r="T105" i="5" s="1"/>
  <c r="S101" i="5"/>
  <c r="S105" i="5" s="1"/>
  <c r="M101" i="5"/>
  <c r="M105" i="5" s="1"/>
  <c r="L101" i="5"/>
  <c r="F101" i="5"/>
  <c r="T99" i="5"/>
  <c r="R99" i="5"/>
  <c r="Q99" i="5"/>
  <c r="P99" i="5"/>
  <c r="O99" i="5"/>
  <c r="N99" i="5"/>
  <c r="M99" i="5"/>
  <c r="L99" i="5"/>
  <c r="K99" i="5"/>
  <c r="J99" i="5"/>
  <c r="I99" i="5"/>
  <c r="H99" i="5"/>
  <c r="F99" i="5"/>
  <c r="E99" i="5"/>
  <c r="U98" i="5"/>
  <c r="U97" i="5"/>
  <c r="U96" i="5"/>
  <c r="U95" i="5"/>
  <c r="S95" i="5"/>
  <c r="S99" i="5" s="1"/>
  <c r="S94" i="5"/>
  <c r="G94" i="5"/>
  <c r="G99" i="5" s="1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E92" i="5"/>
  <c r="U91" i="5"/>
  <c r="F90" i="5"/>
  <c r="U90" i="5" s="1"/>
  <c r="U89" i="5"/>
  <c r="R87" i="5"/>
  <c r="P87" i="5"/>
  <c r="O87" i="5"/>
  <c r="N87" i="5"/>
  <c r="K87" i="5"/>
  <c r="J87" i="5"/>
  <c r="I87" i="5"/>
  <c r="H87" i="5"/>
  <c r="G87" i="5"/>
  <c r="E87" i="5"/>
  <c r="U86" i="5"/>
  <c r="Q85" i="5"/>
  <c r="U85" i="5" s="1"/>
  <c r="U84" i="5"/>
  <c r="T83" i="5"/>
  <c r="S83" i="5"/>
  <c r="M83" i="5"/>
  <c r="L83" i="5"/>
  <c r="F83" i="5"/>
  <c r="T82" i="5"/>
  <c r="S82" i="5"/>
  <c r="M82" i="5"/>
  <c r="L82" i="5"/>
  <c r="F82" i="5"/>
  <c r="F87" i="5" s="1"/>
  <c r="T81" i="5"/>
  <c r="S81" i="5"/>
  <c r="S87" i="5" s="1"/>
  <c r="M81" i="5"/>
  <c r="L81" i="5"/>
  <c r="L87" i="5" s="1"/>
  <c r="F81" i="5"/>
  <c r="R79" i="5"/>
  <c r="P79" i="5"/>
  <c r="O79" i="5"/>
  <c r="N79" i="5"/>
  <c r="K79" i="5"/>
  <c r="J79" i="5"/>
  <c r="I79" i="5"/>
  <c r="H79" i="5"/>
  <c r="G79" i="5"/>
  <c r="F79" i="5"/>
  <c r="E79" i="5"/>
  <c r="U78" i="5"/>
  <c r="U77" i="5"/>
  <c r="U76" i="5"/>
  <c r="U75" i="5"/>
  <c r="U74" i="5"/>
  <c r="U73" i="5"/>
  <c r="U72" i="5"/>
  <c r="S72" i="5"/>
  <c r="U71" i="5"/>
  <c r="U70" i="5"/>
  <c r="S70" i="5"/>
  <c r="U69" i="5"/>
  <c r="Q68" i="5"/>
  <c r="U67" i="5"/>
  <c r="U66" i="5"/>
  <c r="T65" i="5"/>
  <c r="T79" i="5" s="1"/>
  <c r="S65" i="5"/>
  <c r="S79" i="5" s="1"/>
  <c r="M65" i="5"/>
  <c r="M79" i="5" s="1"/>
  <c r="L65" i="5"/>
  <c r="L79" i="5" s="1"/>
  <c r="T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U62" i="5"/>
  <c r="S62" i="5"/>
  <c r="S63" i="5" s="1"/>
  <c r="U61" i="5"/>
  <c r="U60" i="5"/>
  <c r="R59" i="5"/>
  <c r="Q59" i="5"/>
  <c r="P59" i="5"/>
  <c r="O59" i="5"/>
  <c r="N59" i="5"/>
  <c r="L59" i="5"/>
  <c r="K59" i="5"/>
  <c r="J59" i="5"/>
  <c r="I59" i="5"/>
  <c r="H59" i="5"/>
  <c r="F59" i="5"/>
  <c r="E59" i="5"/>
  <c r="S58" i="5"/>
  <c r="G58" i="5"/>
  <c r="U58" i="5" s="1"/>
  <c r="T57" i="5"/>
  <c r="T59" i="5" s="1"/>
  <c r="S57" i="5"/>
  <c r="M57" i="5"/>
  <c r="M59" i="5" s="1"/>
  <c r="L57" i="5"/>
  <c r="S56" i="5"/>
  <c r="G56" i="5"/>
  <c r="G59" i="5" s="1"/>
  <c r="T54" i="5"/>
  <c r="S54" i="5"/>
  <c r="R54" i="5"/>
  <c r="P54" i="5"/>
  <c r="O54" i="5"/>
  <c r="N54" i="5"/>
  <c r="M54" i="5"/>
  <c r="L54" i="5"/>
  <c r="K54" i="5"/>
  <c r="J54" i="5"/>
  <c r="I54" i="5"/>
  <c r="H54" i="5"/>
  <c r="G54" i="5"/>
  <c r="F54" i="5"/>
  <c r="E54" i="5"/>
  <c r="U53" i="5"/>
  <c r="U52" i="5"/>
  <c r="U51" i="5"/>
  <c r="U50" i="5"/>
  <c r="U49" i="5"/>
  <c r="Q49" i="5"/>
  <c r="U48" i="5"/>
  <c r="Q47" i="5"/>
  <c r="Q54" i="5" s="1"/>
  <c r="U46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U43" i="5"/>
  <c r="U42" i="5"/>
  <c r="Q42" i="5"/>
  <c r="U41" i="5"/>
  <c r="U40" i="5"/>
  <c r="R23" i="5"/>
  <c r="Q23" i="5"/>
  <c r="P23" i="5"/>
  <c r="N23" i="5"/>
  <c r="K23" i="5"/>
  <c r="J23" i="5"/>
  <c r="I23" i="5"/>
  <c r="H23" i="5"/>
  <c r="E23" i="5"/>
  <c r="U20" i="5"/>
  <c r="U19" i="5"/>
  <c r="T18" i="5"/>
  <c r="S18" i="5"/>
  <c r="M18" i="5"/>
  <c r="L18" i="5"/>
  <c r="U17" i="5"/>
  <c r="S17" i="5"/>
  <c r="U16" i="5"/>
  <c r="S16" i="5"/>
  <c r="U15" i="5"/>
  <c r="U14" i="5"/>
  <c r="U13" i="5"/>
  <c r="U12" i="5"/>
  <c r="G11" i="5"/>
  <c r="F11" i="5"/>
  <c r="U11" i="5" s="1"/>
  <c r="F10" i="5"/>
  <c r="U9" i="5"/>
  <c r="S9" i="5"/>
  <c r="U8" i="5"/>
  <c r="S8" i="5"/>
  <c r="U7" i="5"/>
  <c r="U6" i="5"/>
  <c r="T5" i="5"/>
  <c r="S5" i="5"/>
  <c r="M5" i="5"/>
  <c r="L5" i="5"/>
  <c r="U4" i="5"/>
  <c r="S4" i="5"/>
  <c r="O4" i="5"/>
  <c r="G4" i="5"/>
  <c r="S3" i="5"/>
  <c r="O3" i="5"/>
  <c r="O23" i="5" s="1"/>
  <c r="G3" i="5"/>
  <c r="G23" i="5" s="1"/>
  <c r="T2" i="5"/>
  <c r="T23" i="5" s="1"/>
  <c r="S2" i="5"/>
  <c r="S23" i="5" s="1"/>
  <c r="M2" i="5"/>
  <c r="M23" i="5" s="1"/>
  <c r="L2" i="5"/>
  <c r="U3" i="5" l="1"/>
  <c r="U56" i="5"/>
  <c r="U59" i="5" s="1"/>
  <c r="U2" i="5"/>
  <c r="U5" i="5"/>
  <c r="F23" i="5"/>
  <c r="U18" i="5"/>
  <c r="U44" i="5"/>
  <c r="S59" i="5"/>
  <c r="U68" i="5"/>
  <c r="Q79" i="5"/>
  <c r="U110" i="5"/>
  <c r="U57" i="5"/>
  <c r="U63" i="5"/>
  <c r="U81" i="5"/>
  <c r="M87" i="5"/>
  <c r="T87" i="5"/>
  <c r="U82" i="5"/>
  <c r="U87" i="5" s="1"/>
  <c r="U83" i="5"/>
  <c r="U101" i="5"/>
  <c r="U105" i="5" s="1"/>
  <c r="L105" i="5"/>
  <c r="L114" i="5"/>
  <c r="T114" i="5"/>
  <c r="U109" i="5"/>
  <c r="P114" i="5"/>
  <c r="U117" i="5"/>
  <c r="L130" i="5"/>
  <c r="P130" i="5"/>
  <c r="T130" i="5"/>
  <c r="U128" i="5"/>
  <c r="F130" i="5"/>
  <c r="F145" i="5"/>
  <c r="U133" i="5"/>
  <c r="Q145" i="5"/>
  <c r="L145" i="5"/>
  <c r="P154" i="5"/>
  <c r="U151" i="5"/>
  <c r="Q154" i="5"/>
  <c r="U167" i="5"/>
  <c r="U181" i="5"/>
  <c r="U183" i="5"/>
  <c r="Q191" i="5"/>
  <c r="U210" i="5"/>
  <c r="U221" i="5"/>
  <c r="U233" i="5"/>
  <c r="P237" i="5"/>
  <c r="U247" i="5"/>
  <c r="F255" i="5"/>
  <c r="K257" i="5"/>
  <c r="K264" i="5" s="1"/>
  <c r="S257" i="5"/>
  <c r="T264" i="5"/>
  <c r="U296" i="5"/>
  <c r="P321" i="5"/>
  <c r="U325" i="5"/>
  <c r="T345" i="5"/>
  <c r="T347" i="5" s="1"/>
  <c r="U350" i="5"/>
  <c r="K355" i="5"/>
  <c r="U355" i="5" s="1"/>
  <c r="S355" i="5"/>
  <c r="S358" i="5" s="1"/>
  <c r="S368" i="5"/>
  <c r="K368" i="5"/>
  <c r="U368" i="5" s="1"/>
  <c r="H369" i="5"/>
  <c r="L369" i="5"/>
  <c r="L370" i="5" s="1"/>
  <c r="S391" i="5"/>
  <c r="T391" i="5"/>
  <c r="K391" i="5"/>
  <c r="U391" i="5" s="1"/>
  <c r="S401" i="5"/>
  <c r="T401" i="5"/>
  <c r="K401" i="5"/>
  <c r="U401" i="5" s="1"/>
  <c r="S421" i="5"/>
  <c r="T421" i="5"/>
  <c r="T424" i="5" s="1"/>
  <c r="K421" i="5"/>
  <c r="P424" i="5"/>
  <c r="P443" i="5"/>
  <c r="S493" i="5"/>
  <c r="S496" i="5" s="1"/>
  <c r="K493" i="5"/>
  <c r="K496" i="5" s="1"/>
  <c r="H494" i="5"/>
  <c r="U494" i="5" s="1"/>
  <c r="L494" i="5"/>
  <c r="K500" i="5"/>
  <c r="U500" i="5" s="1"/>
  <c r="S500" i="5"/>
  <c r="S562" i="5"/>
  <c r="S566" i="5" s="1"/>
  <c r="K562" i="5"/>
  <c r="U562" i="5" s="1"/>
  <c r="F114" i="5"/>
  <c r="Q114" i="5"/>
  <c r="U125" i="5"/>
  <c r="M130" i="5"/>
  <c r="Q130" i="5"/>
  <c r="P145" i="5"/>
  <c r="F154" i="5"/>
  <c r="U182" i="5"/>
  <c r="F191" i="5"/>
  <c r="P191" i="5"/>
  <c r="S191" i="5"/>
  <c r="U223" i="5"/>
  <c r="S237" i="5"/>
  <c r="F237" i="5"/>
  <c r="M237" i="5"/>
  <c r="U251" i="5"/>
  <c r="T255" i="5"/>
  <c r="U280" i="5"/>
  <c r="U282" i="5"/>
  <c r="U287" i="5" s="1"/>
  <c r="U284" i="5"/>
  <c r="U298" i="5"/>
  <c r="U302" i="5" s="1"/>
  <c r="U321" i="5"/>
  <c r="U326" i="5"/>
  <c r="P343" i="5"/>
  <c r="U345" i="5"/>
  <c r="U347" i="5" s="1"/>
  <c r="U353" i="5"/>
  <c r="S37" i="5"/>
  <c r="T37" i="5"/>
  <c r="K37" i="5"/>
  <c r="U37" i="5" s="1"/>
  <c r="P378" i="5"/>
  <c r="L373" i="5"/>
  <c r="L378" i="5" s="1"/>
  <c r="S384" i="5"/>
  <c r="T384" i="5"/>
  <c r="K384" i="5"/>
  <c r="S474" i="5"/>
  <c r="K474" i="5"/>
  <c r="P496" i="5"/>
  <c r="L490" i="5"/>
  <c r="L496" i="5" s="1"/>
  <c r="S516" i="5"/>
  <c r="K516" i="5"/>
  <c r="S530" i="5"/>
  <c r="T530" i="5"/>
  <c r="K530" i="5"/>
  <c r="U530" i="5" s="1"/>
  <c r="U576" i="5"/>
  <c r="P358" i="5"/>
  <c r="S424" i="5"/>
  <c r="U466" i="5"/>
  <c r="P476" i="5"/>
  <c r="U486" i="5"/>
  <c r="U495" i="5"/>
  <c r="P504" i="5"/>
  <c r="T576" i="5"/>
  <c r="T583" i="5" s="1"/>
  <c r="S578" i="5"/>
  <c r="S583" i="5" s="1"/>
  <c r="U581" i="5"/>
  <c r="P590" i="5"/>
  <c r="P602" i="5"/>
  <c r="U602" i="5" s="1"/>
  <c r="P619" i="5"/>
  <c r="K617" i="5"/>
  <c r="U617" i="5" s="1"/>
  <c r="T617" i="5"/>
  <c r="U627" i="5"/>
  <c r="K632" i="5"/>
  <c r="K634" i="5" s="1"/>
  <c r="T632" i="5"/>
  <c r="T634" i="5" s="1"/>
  <c r="U636" i="5"/>
  <c r="U639" i="5" s="1"/>
  <c r="U644" i="5"/>
  <c r="U250" i="5"/>
  <c r="U92" i="5"/>
  <c r="U205" i="5"/>
  <c r="U36" i="5"/>
  <c r="H271" i="5"/>
  <c r="F92" i="5"/>
  <c r="U134" i="5"/>
  <c r="U129" i="5"/>
  <c r="U141" i="5"/>
  <c r="L23" i="5"/>
  <c r="U65" i="5"/>
  <c r="U79" i="5" s="1"/>
  <c r="Q87" i="5"/>
  <c r="U94" i="5"/>
  <c r="U99" i="5" s="1"/>
  <c r="U111" i="5"/>
  <c r="U150" i="5"/>
  <c r="U154" i="5" s="1"/>
  <c r="P178" i="5"/>
  <c r="U254" i="5"/>
  <c r="S262" i="5"/>
  <c r="K280" i="5"/>
  <c r="S282" i="5"/>
  <c r="S287" i="5" s="1"/>
  <c r="P302" i="5"/>
  <c r="K307" i="5"/>
  <c r="P331" i="5"/>
  <c r="T335" i="5"/>
  <c r="T336" i="5" s="1"/>
  <c r="K335" i="5"/>
  <c r="T356" i="5"/>
  <c r="T358" i="5" s="1"/>
  <c r="K356" i="5"/>
  <c r="P363" i="5"/>
  <c r="H378" i="5"/>
  <c r="T386" i="5"/>
  <c r="T392" i="5" s="1"/>
  <c r="U386" i="5"/>
  <c r="L406" i="5"/>
  <c r="L415" i="5" s="1"/>
  <c r="U461" i="5"/>
  <c r="F105" i="5"/>
  <c r="U132" i="5"/>
  <c r="U144" i="5"/>
  <c r="U190" i="5"/>
  <c r="F205" i="5"/>
  <c r="U211" i="5"/>
  <c r="U213" i="5" s="1"/>
  <c r="U235" i="5"/>
  <c r="U237" i="5" s="1"/>
  <c r="U253" i="5"/>
  <c r="U257" i="5"/>
  <c r="U264" i="5" s="1"/>
  <c r="P271" i="5"/>
  <c r="L266" i="5"/>
  <c r="L271" i="5" s="1"/>
  <c r="P280" i="5"/>
  <c r="P296" i="5"/>
  <c r="P315" i="5"/>
  <c r="U38" i="5"/>
  <c r="S36" i="5"/>
  <c r="T36" i="5"/>
  <c r="T38" i="5" s="1"/>
  <c r="P431" i="5"/>
  <c r="S426" i="5"/>
  <c r="K426" i="5"/>
  <c r="U47" i="5"/>
  <c r="U54" i="5" s="1"/>
  <c r="U107" i="5"/>
  <c r="U139" i="5"/>
  <c r="U170" i="5"/>
  <c r="U178" i="5" s="1"/>
  <c r="U225" i="5"/>
  <c r="U261" i="5"/>
  <c r="S274" i="5"/>
  <c r="S280" i="5" s="1"/>
  <c r="P370" i="5"/>
  <c r="T366" i="5"/>
  <c r="T370" i="5" s="1"/>
  <c r="K366" i="5"/>
  <c r="P38" i="5"/>
  <c r="S389" i="5"/>
  <c r="S392" i="5" s="1"/>
  <c r="U389" i="5"/>
  <c r="T397" i="5"/>
  <c r="K397" i="5"/>
  <c r="U397" i="5" s="1"/>
  <c r="T399" i="5"/>
  <c r="T404" i="5" s="1"/>
  <c r="K399" i="5"/>
  <c r="U399" i="5" s="1"/>
  <c r="U404" i="5" s="1"/>
  <c r="S413" i="5"/>
  <c r="S415" i="5" s="1"/>
  <c r="T413" i="5"/>
  <c r="T415" i="5" s="1"/>
  <c r="P415" i="5"/>
  <c r="T427" i="5"/>
  <c r="T431" i="5" s="1"/>
  <c r="S427" i="5"/>
  <c r="K427" i="5"/>
  <c r="U427" i="5" s="1"/>
  <c r="U443" i="5"/>
  <c r="U10" i="5"/>
  <c r="U23" i="5" s="1"/>
  <c r="U188" i="5"/>
  <c r="S263" i="5"/>
  <c r="S264" i="5" s="1"/>
  <c r="P264" i="5"/>
  <c r="T274" i="5"/>
  <c r="T280" i="5" s="1"/>
  <c r="P287" i="5"/>
  <c r="U313" i="5"/>
  <c r="U334" i="5"/>
  <c r="P336" i="5"/>
  <c r="U357" i="5"/>
  <c r="S366" i="5"/>
  <c r="S370" i="5" s="1"/>
  <c r="H370" i="5"/>
  <c r="U369" i="5"/>
  <c r="K378" i="5"/>
  <c r="U377" i="5"/>
  <c r="P392" i="5"/>
  <c r="S397" i="5"/>
  <c r="S399" i="5"/>
  <c r="P404" i="5"/>
  <c r="K415" i="5"/>
  <c r="U412" i="5"/>
  <c r="H415" i="5"/>
  <c r="U428" i="5"/>
  <c r="S428" i="5"/>
  <c r="P436" i="5"/>
  <c r="U433" i="5"/>
  <c r="U436" i="5" s="1"/>
  <c r="U447" i="5"/>
  <c r="U450" i="5" s="1"/>
  <c r="P450" i="5"/>
  <c r="K596" i="5"/>
  <c r="U595" i="5"/>
  <c r="U596" i="5" s="1"/>
  <c r="U328" i="5"/>
  <c r="U331" i="5" s="1"/>
  <c r="S345" i="5"/>
  <c r="S347" i="5" s="1"/>
  <c r="P461" i="5"/>
  <c r="U488" i="5"/>
  <c r="T503" i="5"/>
  <c r="H511" i="5"/>
  <c r="K526" i="5"/>
  <c r="S529" i="5"/>
  <c r="T529" i="5"/>
  <c r="P566" i="5"/>
  <c r="T566" i="5"/>
  <c r="U599" i="5"/>
  <c r="U608" i="5"/>
  <c r="P514" i="5"/>
  <c r="T528" i="5"/>
  <c r="K528" i="5"/>
  <c r="U528" i="5" s="1"/>
  <c r="P531" i="5"/>
  <c r="P545" i="5"/>
  <c r="T549" i="5"/>
  <c r="T557" i="5" s="1"/>
  <c r="K549" i="5"/>
  <c r="T565" i="5"/>
  <c r="K565" i="5"/>
  <c r="U565" i="5" s="1"/>
  <c r="S571" i="5"/>
  <c r="T571" i="5"/>
  <c r="H582" i="5"/>
  <c r="L582" i="5"/>
  <c r="L583" i="5" s="1"/>
  <c r="S595" i="5"/>
  <c r="S596" i="5" s="1"/>
  <c r="T595" i="5"/>
  <c r="T596" i="5" s="1"/>
  <c r="P596" i="5"/>
  <c r="U469" i="5"/>
  <c r="S471" i="5"/>
  <c r="S476" i="5" s="1"/>
  <c r="U473" i="5"/>
  <c r="S479" i="5"/>
  <c r="S483" i="5" s="1"/>
  <c r="U493" i="5"/>
  <c r="U498" i="5"/>
  <c r="T504" i="5"/>
  <c r="S526" i="5"/>
  <c r="S528" i="5"/>
  <c r="T533" i="5"/>
  <c r="P537" i="5"/>
  <c r="K533" i="5"/>
  <c r="T536" i="5"/>
  <c r="K536" i="5"/>
  <c r="U536" i="5" s="1"/>
  <c r="T543" i="5"/>
  <c r="T545" i="5" s="1"/>
  <c r="K543" i="5"/>
  <c r="S557" i="5"/>
  <c r="T570" i="5"/>
  <c r="K570" i="5"/>
  <c r="P583" i="5"/>
  <c r="P483" i="5"/>
  <c r="U499" i="5"/>
  <c r="S503" i="5"/>
  <c r="S504" i="5" s="1"/>
  <c r="S511" i="5"/>
  <c r="S514" i="5" s="1"/>
  <c r="P522" i="5"/>
  <c r="T516" i="5"/>
  <c r="S519" i="5"/>
  <c r="S522" i="5" s="1"/>
  <c r="T520" i="5"/>
  <c r="S533" i="5"/>
  <c r="S536" i="5"/>
  <c r="S543" i="5"/>
  <c r="S545" i="5" s="1"/>
  <c r="S552" i="5"/>
  <c r="P557" i="5"/>
  <c r="S570" i="5"/>
  <c r="S572" i="5" s="1"/>
  <c r="T588" i="5"/>
  <c r="T590" i="5" s="1"/>
  <c r="U588" i="5"/>
  <c r="S608" i="5"/>
  <c r="S613" i="5" s="1"/>
  <c r="T608" i="5"/>
  <c r="T613" i="5" s="1"/>
  <c r="U613" i="5"/>
  <c r="U559" i="5"/>
  <c r="U587" i="5"/>
  <c r="U590" i="5" s="1"/>
  <c r="U615" i="5"/>
  <c r="T616" i="5"/>
  <c r="T619" i="5" s="1"/>
  <c r="S632" i="5"/>
  <c r="S634" i="5" s="1"/>
  <c r="K616" i="5"/>
  <c r="U632" i="5"/>
  <c r="U634" i="5" s="1"/>
  <c r="K476" i="5" l="1"/>
  <c r="U474" i="5"/>
  <c r="U476" i="5" s="1"/>
  <c r="T522" i="5"/>
  <c r="T572" i="5"/>
  <c r="T531" i="5"/>
  <c r="H496" i="5"/>
  <c r="U406" i="5"/>
  <c r="U415" i="5" s="1"/>
  <c r="S38" i="5"/>
  <c r="U255" i="5"/>
  <c r="U392" i="5"/>
  <c r="U373" i="5"/>
  <c r="U378" i="5" s="1"/>
  <c r="U130" i="5"/>
  <c r="U266" i="5"/>
  <c r="U271" i="5" s="1"/>
  <c r="K38" i="5"/>
  <c r="K522" i="5"/>
  <c r="U516" i="5"/>
  <c r="U522" i="5" s="1"/>
  <c r="K504" i="5"/>
  <c r="K392" i="5"/>
  <c r="U384" i="5"/>
  <c r="U421" i="5"/>
  <c r="U424" i="5" s="1"/>
  <c r="K424" i="5"/>
  <c r="U490" i="5"/>
  <c r="U496" i="5" s="1"/>
  <c r="U543" i="5"/>
  <c r="U545" i="5" s="1"/>
  <c r="K545" i="5"/>
  <c r="U526" i="5"/>
  <c r="U531" i="5" s="1"/>
  <c r="K531" i="5"/>
  <c r="S404" i="5"/>
  <c r="U566" i="5"/>
  <c r="S537" i="5"/>
  <c r="H583" i="5"/>
  <c r="U582" i="5"/>
  <c r="U583" i="5" s="1"/>
  <c r="U511" i="5"/>
  <c r="U514" i="5" s="1"/>
  <c r="H514" i="5"/>
  <c r="S431" i="5"/>
  <c r="U307" i="5"/>
  <c r="U315" i="5" s="1"/>
  <c r="K315" i="5"/>
  <c r="K566" i="5"/>
  <c r="T537" i="5"/>
  <c r="U504" i="5"/>
  <c r="K557" i="5"/>
  <c r="U549" i="5"/>
  <c r="U557" i="5" s="1"/>
  <c r="U366" i="5"/>
  <c r="U370" i="5" s="1"/>
  <c r="K370" i="5"/>
  <c r="U145" i="5"/>
  <c r="K336" i="5"/>
  <c r="U335" i="5"/>
  <c r="U336" i="5" s="1"/>
  <c r="K619" i="5"/>
  <c r="U619" i="5" s="1"/>
  <c r="U616" i="5"/>
  <c r="K537" i="5"/>
  <c r="U533" i="5"/>
  <c r="U537" i="5" s="1"/>
  <c r="U426" i="5"/>
  <c r="U431" i="5" s="1"/>
  <c r="K431" i="5"/>
  <c r="K404" i="5"/>
  <c r="K572" i="5"/>
  <c r="U570" i="5"/>
  <c r="U572" i="5" s="1"/>
  <c r="S531" i="5"/>
  <c r="U356" i="5"/>
  <c r="K358" i="5"/>
  <c r="U358" i="5" s="1"/>
  <c r="U191" i="5"/>
  <c r="U114" i="5"/>
</calcChain>
</file>

<file path=xl/sharedStrings.xml><?xml version="1.0" encoding="utf-8"?>
<sst xmlns="http://schemas.openxmlformats.org/spreadsheetml/2006/main" count="995" uniqueCount="202">
  <si>
    <t>College Code</t>
  </si>
  <si>
    <t>College Name</t>
  </si>
  <si>
    <t>Course Code</t>
  </si>
  <si>
    <t>Course Name</t>
  </si>
  <si>
    <t>Total Seats</t>
  </si>
  <si>
    <t>GEN</t>
  </si>
  <si>
    <t>EZH</t>
  </si>
  <si>
    <t>MUS</t>
  </si>
  <si>
    <t>SIUC/LC</t>
  </si>
  <si>
    <t>OBX</t>
  </si>
  <si>
    <t>OBH</t>
  </si>
  <si>
    <t>EWS</t>
  </si>
  <si>
    <t>SC</t>
  </si>
  <si>
    <t>ST</t>
  </si>
  <si>
    <t>KLM</t>
  </si>
  <si>
    <t>ULM</t>
  </si>
  <si>
    <t>MQ</t>
  </si>
  <si>
    <t>CQ</t>
  </si>
  <si>
    <t>SQ</t>
  </si>
  <si>
    <t>PWD</t>
  </si>
  <si>
    <t>Govt. Brennen College, Dharmadam, Thalassery, Kannur</t>
  </si>
  <si>
    <t>B.A. History</t>
  </si>
  <si>
    <t>B.A. Economics</t>
  </si>
  <si>
    <t>B.A. Philosophy</t>
  </si>
  <si>
    <t>B.A. Political Science</t>
  </si>
  <si>
    <t>B.A. Functional English</t>
  </si>
  <si>
    <t>B.A. Malayalam</t>
  </si>
  <si>
    <t>B.A. Urdu &amp; Islamic History</t>
  </si>
  <si>
    <t>B.A. Arabic &amp; Islamic History</t>
  </si>
  <si>
    <t>B.A. Hindi</t>
  </si>
  <si>
    <t>B.A. Sanskrit</t>
  </si>
  <si>
    <t>B.Sc. Mathematics</t>
  </si>
  <si>
    <t>B.Sc. Physics</t>
  </si>
  <si>
    <t>B.Sc. Chemistry</t>
  </si>
  <si>
    <t>B.Sc. Botany</t>
  </si>
  <si>
    <t>B.Sc. Zoology</t>
  </si>
  <si>
    <t>B.Sc. Mathematics (Honours)</t>
  </si>
  <si>
    <t>B.Sc. Statistics</t>
  </si>
  <si>
    <t>B.B.A</t>
  </si>
  <si>
    <t>Govinda Pai Memorial Govt. College, Manjeswaram</t>
  </si>
  <si>
    <t>B.A .Kannada</t>
  </si>
  <si>
    <t>B.T.T.M.</t>
  </si>
  <si>
    <t>B.Com. Co-operation</t>
  </si>
  <si>
    <t>K.M.M. Govt. Women's College, Kannur</t>
  </si>
  <si>
    <t>B.A. English</t>
  </si>
  <si>
    <t>B.A. Economics ‘B’</t>
  </si>
  <si>
    <t>Govt. College Thalassery, Chokli P. O., Thalassery, Kannur</t>
  </si>
  <si>
    <t>B.Com. Computer Application</t>
  </si>
  <si>
    <t>B.C.A.</t>
  </si>
  <si>
    <t>Govt. College Peringome, Peringome P.O., Payyannur, Kannur</t>
  </si>
  <si>
    <t>Govt. College Kasargod, Vidyanagar Kasargod</t>
  </si>
  <si>
    <t>B.A. Arabic</t>
  </si>
  <si>
    <t>B.A. Kannada</t>
  </si>
  <si>
    <t>B.Sc. Computer Science</t>
  </si>
  <si>
    <t>B.Sc. Geology</t>
  </si>
  <si>
    <t>E. K. Nayanar Memorial Govt. College, Elerithattu, Nileshwar</t>
  </si>
  <si>
    <t>B.A Political Science</t>
  </si>
  <si>
    <t>Govt. Arts &amp; Science College, Uduma, Kuniya</t>
  </si>
  <si>
    <t>Govt. College, Mananthavadi,Nalloornad P.O, Wayanad</t>
  </si>
  <si>
    <t>B.Com.  Finance</t>
  </si>
  <si>
    <t>B.A. Development Economics</t>
  </si>
  <si>
    <t>B.Sc. Electronics</t>
  </si>
  <si>
    <t>Govt. Arts &amp; Science College, Kinanoor- Karinthalam</t>
  </si>
  <si>
    <t>N.A.M. College, Kallikandy, Thuvakunnu P.O., Kannur</t>
  </si>
  <si>
    <t>B.Sc.ComputerScience</t>
  </si>
  <si>
    <t>B.Sc. Polymer Chemistry</t>
  </si>
  <si>
    <t>B.Com.Co-operation</t>
  </si>
  <si>
    <t>B.B.A. (Unaided)</t>
  </si>
  <si>
    <t>Sir Syed College, Karimbam P.O., Thaliparamba, Kannur</t>
  </si>
  <si>
    <t xml:space="preserve">B.A. Arabic </t>
  </si>
  <si>
    <t>B.A.  Functional English</t>
  </si>
  <si>
    <t>B.Sc. Forestry</t>
  </si>
  <si>
    <t>Sree Narayana College, Kannur (Thottada P.O., Kannur)</t>
  </si>
  <si>
    <t>B.Sc. Microbiology</t>
  </si>
  <si>
    <t>B.Com. Finance</t>
  </si>
  <si>
    <t>B.B.A.</t>
  </si>
  <si>
    <t>St.Pius X College , Rajapuram, Kanhangad, Kasaragod</t>
  </si>
  <si>
    <t>Nirmalagiri College (Nirmalagiri P.O. Kuthuparamaba , Kannur)</t>
  </si>
  <si>
    <t>B.Sc. Home Science</t>
  </si>
  <si>
    <t xml:space="preserve">B.Com. Finance </t>
  </si>
  <si>
    <t>Pazhassiraja N.S.S College, Mattannur ,Kannur</t>
  </si>
  <si>
    <t>B.Sc. Plant Science</t>
  </si>
  <si>
    <t>Mary Matha Arts &amp; Science College, Vemom P.O., Mananthawady, Wayanad</t>
  </si>
  <si>
    <t>B.Sc. Chemistry (Unaided )</t>
  </si>
  <si>
    <t>Nehru Arts &amp; Science College, Kanhangad</t>
  </si>
  <si>
    <t>Mahatma Gandhi College, Keezhur P.O., Iritty, Kannur</t>
  </si>
  <si>
    <t>Co-operative Arts &amp; Science College, (P.O. Pazhayangadi R S, Madai, Kannur)</t>
  </si>
  <si>
    <t>Payyannur College (P.O.Edat, Payyannur, Kannur)</t>
  </si>
  <si>
    <t>B.A. Functional Hindi</t>
  </si>
  <si>
    <t>S.E.S. College, Sreekandapuram, Kannur</t>
  </si>
  <si>
    <t xml:space="preserve">B.A. English  </t>
  </si>
  <si>
    <t>B.C.A. (Unaided)</t>
  </si>
  <si>
    <t>B.Sc. Computer Science ( Unaided)</t>
  </si>
  <si>
    <t>B.A. English (Unaided)</t>
  </si>
  <si>
    <t>B.Com. Computer Application (Unaided)</t>
  </si>
  <si>
    <t>BEJA Model College of Arts &amp; Science</t>
  </si>
  <si>
    <t>Malabar Islamic Complex-Arts &amp; Science College, Mahinabad, Thekkil</t>
  </si>
  <si>
    <t>BA Economics</t>
  </si>
  <si>
    <t>BA English</t>
  </si>
  <si>
    <t>BSc Computer Science</t>
  </si>
  <si>
    <t>BSc Mathematics</t>
  </si>
  <si>
    <t>BBA Business Administration</t>
  </si>
  <si>
    <t>BCom with Computer Application</t>
  </si>
  <si>
    <t>Bachelor BTTM</t>
  </si>
  <si>
    <t>Sharaf Arts &amp; Science College, Padanne, Kasargod</t>
  </si>
  <si>
    <t>BCom Co-operation</t>
  </si>
  <si>
    <t>BSc Microbiology</t>
  </si>
  <si>
    <t>BBA TTM</t>
  </si>
  <si>
    <t>Sa-A-Diya Arts &amp; Science College, Koliyadukkam, Kalanad</t>
  </si>
  <si>
    <t>BSc Biotechnology</t>
  </si>
  <si>
    <t xml:space="preserve">BCA </t>
  </si>
  <si>
    <t xml:space="preserve">BBA </t>
  </si>
  <si>
    <t>S.N.D.P. Yogam Arts &amp; Science College, Perol, Nileswar</t>
  </si>
  <si>
    <t>BSc Physics</t>
  </si>
  <si>
    <t>Dr. Ambedkar Arts &amp; Science College, Sreesailam, Periya</t>
  </si>
  <si>
    <t>Bsc Chemistry</t>
  </si>
  <si>
    <t>Nalanda College of Arts &amp; Science, Perala</t>
  </si>
  <si>
    <t>BSc Geography</t>
  </si>
  <si>
    <t>BCom Finance</t>
  </si>
  <si>
    <t>People's Co-operative Arts &amp; Science College, Munnad, Chengala</t>
  </si>
  <si>
    <t>BA Malayalam</t>
  </si>
  <si>
    <t>BSW Bachelor of Social Work</t>
  </si>
  <si>
    <t>Khansa Women's College for Advanced Studies, Milekallu, Kumbla</t>
  </si>
  <si>
    <t>BSc Bio Chemistry</t>
  </si>
  <si>
    <t>College of Applied Science, Manjeswaram, Kumbala</t>
  </si>
  <si>
    <t>BSc Electronics</t>
  </si>
  <si>
    <t>Model College, Madikkai, Neeleshwaram, Kasargod</t>
  </si>
  <si>
    <t>Greenwood Arts &amp; Science College , Palakkunnu</t>
  </si>
  <si>
    <t>BCA Computer Applications</t>
  </si>
  <si>
    <t>C.K.Nair Arts &amp; Management College, Hosdurg, Kanhangad</t>
  </si>
  <si>
    <t>St. Mary's College, Bela, Kasargod</t>
  </si>
  <si>
    <t>Malik Dinar College of Graduate Studies, Seethangoli</t>
  </si>
  <si>
    <t>College of Applied Science. (Pattuvam) Kuttikkol P.O., Taliparamba</t>
  </si>
  <si>
    <t>College of Applied Science, Kuthuparamba P.O., Kannur</t>
  </si>
  <si>
    <t>College of Applied Science, Neruvambaram, payyanur, Pazhayangadi P.O.</t>
  </si>
  <si>
    <t>Gurudev Arts &amp; Science College, Mathil, Mathil P.O., Payyanur, Kannur</t>
  </si>
  <si>
    <t>BSc Chemistry</t>
  </si>
  <si>
    <t>Aditya Kiran College of Applied Studies, Krishnagiri, Kuttoor P.O.</t>
  </si>
  <si>
    <t>BBA Retail Management</t>
  </si>
  <si>
    <t>Sir Syed Institute for Technical Studies, Karimbam P.O., Taliparamba</t>
  </si>
  <si>
    <t>BCom Marketing</t>
  </si>
  <si>
    <t>Taliparamba Arts &amp; Science College, Kanhirangad P.O., Taliparamba</t>
  </si>
  <si>
    <t>Deva Matha Arts &amp; Science College, Paisakari P.O., Kannur</t>
  </si>
  <si>
    <t>AMSTECK Arts &amp; Science College, Kalliassery, Ancham Peedika P.O.</t>
  </si>
  <si>
    <t>Chinmaya Arts &amp; Science College for Women, Govindagiri, Chala</t>
  </si>
  <si>
    <t>College of Applied Science, Pinarayi, Kannur</t>
  </si>
  <si>
    <t>Concord Arts &amp; Science College, Muttannur, Kannur</t>
  </si>
  <si>
    <t>De Paul Arts &amp; Science College, Edathotty, Kakkayangad P.O, Iritty, Kannur.</t>
  </si>
  <si>
    <t>Don Bosco Arts &amp; Science College, Angadikkadavu, Kannur P.O.</t>
  </si>
  <si>
    <t>Bcom Finance</t>
  </si>
  <si>
    <t>BSc Psychology</t>
  </si>
  <si>
    <t>EMS Memorial College of Applied Science, Vallithode, Iritty, Kannur</t>
  </si>
  <si>
    <t>I.T.M. College of Arts &amp; Science, Mayyil, Kannur</t>
  </si>
  <si>
    <t>M.E.S.College, Naravoor South, Kuthuparamba P.O., Kannur</t>
  </si>
  <si>
    <t>Mahatma Gandhi Arts &amp; Science College, Chendayad P.O., Panur</t>
  </si>
  <si>
    <t>Mary Matha Arts &amp; Science College, Alakode P.O., Kannur</t>
  </si>
  <si>
    <t>MM Knowledge Arts &amp; Science College, Thaliparamba, Kannur</t>
  </si>
  <si>
    <t>BBA Aviation and Hospitality</t>
  </si>
  <si>
    <t>Morazha Co-operative Arts &amp; Science College, Morazha P.O., Kannur</t>
  </si>
  <si>
    <t>NAHER Arts &amp; Science College, Kanhirode, Kannur</t>
  </si>
  <si>
    <t>Navajyothi College, Cherupuzha, Chunda P.O., Kannur</t>
  </si>
  <si>
    <t>NEST Institute of Humanities and Basic Sciences, Karivellur, Kannur</t>
  </si>
  <si>
    <t>Our College of Applied Science, Timiri, Kannur</t>
  </si>
  <si>
    <t>BSc Bio-Informatics</t>
  </si>
  <si>
    <t>Pilathara Co-op Arts &amp; Science College, Pazhichiyil, Nareekamvalli P.O.</t>
  </si>
  <si>
    <t>Sibga Arts &amp; Science College, Irikkur, Kalliad P.O., Irikkur, Kannur</t>
  </si>
  <si>
    <t>Sree Narayana Guru College of Arts &amp; Science, Iritty, Kannur</t>
  </si>
  <si>
    <t>St. Joseph's College Pilathara Kannur</t>
  </si>
  <si>
    <t>Wadihuda Institute of Research and Advanced Studies, Vilayancode</t>
  </si>
  <si>
    <t>WMO Imam Gazzali Arts &amp; Science College, Koolivayal, Panamaram</t>
  </si>
  <si>
    <t>Sree Narayana Guru College of Advanced Studies, Thottada, Kannur</t>
  </si>
  <si>
    <t>BSc Geology</t>
  </si>
  <si>
    <t>AWH Al-Badar Special  College, Payyannur, Kannur</t>
  </si>
  <si>
    <t>St Judes Arts &amp; Science College, Vellarikundu</t>
  </si>
  <si>
    <t>Bcom Computer Application</t>
  </si>
  <si>
    <t>St Mary's Arts &amp; Science College, ChrupanathadyBA English</t>
  </si>
  <si>
    <t>Bcom Co-operation</t>
  </si>
  <si>
    <t>Sree Narayana College of Management Studies, Periya</t>
  </si>
  <si>
    <t>BBA</t>
  </si>
  <si>
    <t>College of Applied Science, Cheemeni, Cheruvathur</t>
  </si>
  <si>
    <t>Sanathana Arts &amp;College</t>
  </si>
  <si>
    <t>Tot excl PWD/EWS</t>
  </si>
  <si>
    <t xml:space="preserve">B.A. Economics </t>
  </si>
  <si>
    <t>B.Sc Botany</t>
  </si>
  <si>
    <t>BMMC</t>
  </si>
  <si>
    <t>B.Sc Life Science</t>
  </si>
  <si>
    <t>B A Social Sciences</t>
  </si>
  <si>
    <t>Integrated M.Sc Computer Science</t>
  </si>
  <si>
    <t>B.Sc Chemistry</t>
  </si>
  <si>
    <t>B.A Social Science</t>
  </si>
  <si>
    <t>B.Sc Mathematics</t>
  </si>
  <si>
    <t>B.Sc Homescience</t>
  </si>
  <si>
    <t>B A History</t>
  </si>
  <si>
    <t>BA History</t>
  </si>
  <si>
    <t xml:space="preserve">B A Economics </t>
  </si>
  <si>
    <t>College of Applied Science. (Pattuvam) Taliparamba</t>
  </si>
  <si>
    <t>B.Sc Psychology</t>
  </si>
  <si>
    <t>B.Sc Geography</t>
  </si>
  <si>
    <t>College for Costume</t>
  </si>
  <si>
    <t>B.Sc Costume</t>
  </si>
  <si>
    <t>Kerala Institute</t>
  </si>
  <si>
    <t>BSc Hotel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</si>
</sst>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quotePrefix="1" applyFill="1" applyBorder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0" fontId="0" fillId="2" borderId="0" xfId="0" applyFill="1"/>
    <xf numFmtId="0" fontId="2" fillId="2" borderId="2" xfId="0" applyFont="1" applyFill="1" applyBorder="1"/>
    <xf numFmtId="0" fontId="2" fillId="2" borderId="1" xfId="0" quotePrefix="1" applyFont="1" applyFill="1" applyBorder="1"/>
    <xf numFmtId="0" fontId="0" fillId="2" borderId="1" xfId="0" applyFont="1" applyFill="1" applyBorder="1"/>
    <xf numFmtId="0" fontId="0" fillId="2" borderId="2" xfId="0" applyFill="1" applyBorder="1"/>
    <xf numFmtId="0" fontId="4" fillId="0" borderId="11" xfId="0" applyFont="1" applyBorder="1" applyAlignment="1">
      <alignment vertical="center" wrapText="1"/>
    </xf>
    <xf numFmtId="0" fontId="4" fillId="0" borderId="0" xfId="0" applyFont="1"/>
    <xf numFmtId="0" fontId="0" fillId="4" borderId="1" xfId="0" applyFill="1" applyBorder="1"/>
    <xf numFmtId="0" fontId="0" fillId="4" borderId="1" xfId="0" quotePrefix="1" applyFill="1" applyBorder="1"/>
    <xf numFmtId="0" fontId="4" fillId="4" borderId="11" xfId="0" applyFont="1" applyFill="1" applyBorder="1" applyAlignment="1">
      <alignment vertical="center" wrapText="1"/>
    </xf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0" borderId="2" xfId="0" applyFont="1" applyBorder="1"/>
    <xf numFmtId="0" fontId="2" fillId="0" borderId="2" xfId="0" applyFont="1" applyFill="1" applyBorder="1"/>
    <xf numFmtId="0" fontId="3" fillId="0" borderId="1" xfId="0" applyFont="1" applyBorder="1"/>
    <xf numFmtId="0" fontId="2" fillId="0" borderId="1" xfId="0" applyFont="1" applyFill="1" applyBorder="1"/>
    <xf numFmtId="0" fontId="0" fillId="0" borderId="1" xfId="0" applyFill="1" applyBorder="1"/>
    <xf numFmtId="0" fontId="0" fillId="2" borderId="3" xfId="0" applyFill="1" applyBorder="1"/>
    <xf numFmtId="0" fontId="0" fillId="0" borderId="3" xfId="0" applyBorder="1"/>
    <xf numFmtId="0" fontId="0" fillId="0" borderId="4" xfId="0" applyBorder="1"/>
    <xf numFmtId="0" fontId="4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4" xfId="0" applyFill="1" applyBorder="1"/>
    <xf numFmtId="0" fontId="0" fillId="4" borderId="4" xfId="0" applyFill="1" applyBorder="1"/>
    <xf numFmtId="0" fontId="0" fillId="0" borderId="8" xfId="0" applyBorder="1"/>
    <xf numFmtId="0" fontId="0" fillId="2" borderId="6" xfId="0" applyFill="1" applyBorder="1"/>
    <xf numFmtId="0" fontId="0" fillId="0" borderId="9" xfId="0" applyBorder="1"/>
    <xf numFmtId="0" fontId="0" fillId="2" borderId="7" xfId="0" applyFill="1" applyBorder="1"/>
    <xf numFmtId="0" fontId="0" fillId="2" borderId="8" xfId="0" applyFill="1" applyBorder="1"/>
    <xf numFmtId="0" fontId="0" fillId="2" borderId="4" xfId="0" quotePrefix="1" applyFill="1" applyBorder="1"/>
    <xf numFmtId="0" fontId="0" fillId="2" borderId="5" xfId="0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5" borderId="1" xfId="0" quotePrefix="1" applyFill="1" applyBorder="1"/>
    <xf numFmtId="0" fontId="4" fillId="2" borderId="12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0" xfId="0" applyFill="1" applyBorder="1"/>
    <xf numFmtId="0" fontId="0" fillId="4" borderId="0" xfId="0" quotePrefix="1" applyFill="1" applyBorder="1"/>
    <xf numFmtId="0" fontId="0" fillId="4" borderId="3" xfId="0" applyFill="1" applyBorder="1"/>
    <xf numFmtId="0" fontId="4" fillId="4" borderId="12" xfId="0" applyFont="1" applyFill="1" applyBorder="1" applyAlignment="1">
      <alignment vertical="center" wrapText="1"/>
    </xf>
    <xf numFmtId="0" fontId="0" fillId="4" borderId="10" xfId="0" quotePrefix="1" applyFill="1" applyBorder="1"/>
    <xf numFmtId="0" fontId="0" fillId="4" borderId="4" xfId="0" quotePrefix="1" applyFill="1" applyBorder="1"/>
    <xf numFmtId="0" fontId="5" fillId="0" borderId="2" xfId="0" applyFont="1" applyBorder="1"/>
    <xf numFmtId="0" fontId="0" fillId="2" borderId="1" xfId="1" quotePrefix="1" applyNumberFormat="1" applyFont="1" applyFill="1" applyBorder="1"/>
    <xf numFmtId="0" fontId="0" fillId="2" borderId="14" xfId="0" applyFill="1" applyBorder="1"/>
    <xf numFmtId="0" fontId="0" fillId="3" borderId="1" xfId="0" applyFill="1" applyBorder="1"/>
    <xf numFmtId="0" fontId="0" fillId="3" borderId="4" xfId="0" applyFill="1" applyBorder="1"/>
    <xf numFmtId="0" fontId="7" fillId="0" borderId="1" xfId="0" applyFont="1" applyBorder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2" fillId="3" borderId="2" xfId="0" applyFont="1" applyFill="1" applyBorder="1"/>
    <xf numFmtId="0" fontId="0" fillId="3" borderId="1" xfId="1" quotePrefix="1" applyNumberFormat="1" applyFont="1" applyFill="1" applyBorder="1"/>
    <xf numFmtId="0" fontId="0" fillId="3" borderId="1" xfId="0" quotePrefix="1" applyFill="1" applyBorder="1"/>
    <xf numFmtId="0" fontId="2" fillId="3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6"/>
  <sheetViews>
    <sheetView tabSelected="1" workbookViewId="0">
      <selection activeCell="W29" sqref="W29"/>
    </sheetView>
  </sheetViews>
  <sheetFormatPr defaultRowHeight="15" x14ac:dyDescent="0.25"/>
  <cols>
    <col min="1" max="1" width="5.5703125" customWidth="1"/>
    <col min="2" max="2" width="70" bestFit="1" customWidth="1"/>
    <col min="3" max="3" width="4.28515625" customWidth="1"/>
    <col min="4" max="4" width="26" customWidth="1"/>
    <col min="5" max="6" width="4.5703125" customWidth="1"/>
    <col min="7" max="7" width="5.28515625" customWidth="1"/>
    <col min="8" max="8" width="4.7109375" customWidth="1"/>
    <col min="9" max="9" width="4.42578125" customWidth="1"/>
    <col min="10" max="10" width="4.7109375" customWidth="1"/>
    <col min="11" max="11" width="4.140625" customWidth="1"/>
    <col min="12" max="12" width="4.5703125" customWidth="1"/>
    <col min="13" max="13" width="4.140625" customWidth="1"/>
    <col min="14" max="14" width="4.7109375" customWidth="1"/>
    <col min="15" max="15" width="4.28515625" customWidth="1"/>
    <col min="16" max="17" width="4.85546875" customWidth="1"/>
    <col min="18" max="18" width="4.140625" customWidth="1"/>
    <col min="19" max="20" width="4.5703125" customWidth="1"/>
    <col min="21" max="21" width="5" customWidth="1"/>
  </cols>
  <sheetData>
    <row r="1" spans="1:21" ht="14.1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11</v>
      </c>
      <c r="T1" s="1" t="s">
        <v>19</v>
      </c>
      <c r="U1" s="53" t="s">
        <v>181</v>
      </c>
    </row>
    <row r="2" spans="1:21" ht="14.1" customHeight="1" thickBot="1" x14ac:dyDescent="0.3">
      <c r="A2" s="5">
        <v>205</v>
      </c>
      <c r="B2" s="9" t="s">
        <v>20</v>
      </c>
      <c r="C2" s="3">
        <v>8</v>
      </c>
      <c r="D2" s="13" t="s">
        <v>21</v>
      </c>
      <c r="E2" s="13">
        <v>60</v>
      </c>
      <c r="F2" s="54">
        <v>33</v>
      </c>
      <c r="G2" s="4">
        <v>5</v>
      </c>
      <c r="H2" s="4">
        <v>4</v>
      </c>
      <c r="I2" s="4">
        <v>0</v>
      </c>
      <c r="J2" s="4">
        <v>1</v>
      </c>
      <c r="K2" s="4">
        <v>2</v>
      </c>
      <c r="L2" s="4">
        <f>E2*15%</f>
        <v>9</v>
      </c>
      <c r="M2" s="4">
        <f>E2*5%</f>
        <v>3</v>
      </c>
      <c r="N2" s="4">
        <v>0</v>
      </c>
      <c r="O2" s="4">
        <v>1</v>
      </c>
      <c r="P2" s="4">
        <v>0</v>
      </c>
      <c r="Q2" s="4">
        <v>0</v>
      </c>
      <c r="R2" s="4">
        <v>2</v>
      </c>
      <c r="S2" s="4">
        <f>E2*10%</f>
        <v>6</v>
      </c>
      <c r="T2" s="4">
        <f>E2*5/100</f>
        <v>3</v>
      </c>
      <c r="U2" s="16">
        <f>F2+G2+H2+I2+J2+K2+L2+M2+N2+O2+P2+Q2+R2</f>
        <v>60</v>
      </c>
    </row>
    <row r="3" spans="1:21" ht="14.1" customHeight="1" thickBot="1" x14ac:dyDescent="0.3">
      <c r="A3" s="5">
        <v>205</v>
      </c>
      <c r="B3" s="9" t="s">
        <v>20</v>
      </c>
      <c r="C3" s="3">
        <v>5</v>
      </c>
      <c r="D3" s="59" t="s">
        <v>22</v>
      </c>
      <c r="E3" s="59">
        <v>50</v>
      </c>
      <c r="F3" s="54">
        <v>27</v>
      </c>
      <c r="G3" s="4">
        <f t="shared" ref="G3:G11" si="0">E3*8%</f>
        <v>4</v>
      </c>
      <c r="H3" s="4">
        <v>4</v>
      </c>
      <c r="I3" s="4">
        <v>1</v>
      </c>
      <c r="J3" s="4">
        <v>0</v>
      </c>
      <c r="K3" s="4">
        <v>1</v>
      </c>
      <c r="L3" s="4">
        <v>8</v>
      </c>
      <c r="M3" s="4">
        <v>2</v>
      </c>
      <c r="N3" s="4">
        <v>0</v>
      </c>
      <c r="O3" s="4">
        <f t="shared" ref="O3:O4" si="1">E3*2%</f>
        <v>1</v>
      </c>
      <c r="P3" s="4">
        <v>0</v>
      </c>
      <c r="Q3" s="4">
        <v>0</v>
      </c>
      <c r="R3" s="4">
        <v>2</v>
      </c>
      <c r="S3" s="4">
        <f t="shared" ref="S3:S18" si="2">E3*10%</f>
        <v>5</v>
      </c>
      <c r="T3" s="4">
        <v>3</v>
      </c>
      <c r="U3" s="16">
        <f t="shared" ref="U3:U20" si="3">F3+G3+H3+I3+J3+K3+L3+M3+N3+O3+P3+Q3+R3</f>
        <v>50</v>
      </c>
    </row>
    <row r="4" spans="1:21" ht="14.1" customHeight="1" thickBot="1" x14ac:dyDescent="0.3">
      <c r="A4" s="5">
        <v>205</v>
      </c>
      <c r="B4" s="9" t="s">
        <v>20</v>
      </c>
      <c r="C4" s="5">
        <v>13</v>
      </c>
      <c r="D4" s="59" t="s">
        <v>23</v>
      </c>
      <c r="E4" s="59">
        <v>50</v>
      </c>
      <c r="F4" s="54">
        <v>27</v>
      </c>
      <c r="G4" s="4">
        <f t="shared" si="0"/>
        <v>4</v>
      </c>
      <c r="H4" s="4">
        <v>4</v>
      </c>
      <c r="I4" s="4">
        <v>0</v>
      </c>
      <c r="J4" s="4">
        <v>1</v>
      </c>
      <c r="K4" s="4">
        <v>1</v>
      </c>
      <c r="L4" s="4">
        <v>7</v>
      </c>
      <c r="M4" s="4">
        <v>3</v>
      </c>
      <c r="N4" s="4">
        <v>0</v>
      </c>
      <c r="O4" s="4">
        <f t="shared" si="1"/>
        <v>1</v>
      </c>
      <c r="P4" s="4">
        <v>0</v>
      </c>
      <c r="Q4" s="4">
        <v>0</v>
      </c>
      <c r="R4" s="4">
        <v>2</v>
      </c>
      <c r="S4" s="4">
        <f t="shared" si="2"/>
        <v>5</v>
      </c>
      <c r="T4" s="4">
        <v>3</v>
      </c>
      <c r="U4" s="16">
        <f t="shared" si="3"/>
        <v>50</v>
      </c>
    </row>
    <row r="5" spans="1:21" ht="14.1" customHeight="1" thickBot="1" x14ac:dyDescent="0.3">
      <c r="A5" s="5">
        <v>205</v>
      </c>
      <c r="B5" s="9" t="s">
        <v>20</v>
      </c>
      <c r="C5" s="5">
        <v>14</v>
      </c>
      <c r="D5" s="59" t="s">
        <v>24</v>
      </c>
      <c r="E5" s="59">
        <v>40</v>
      </c>
      <c r="F5" s="54">
        <v>21</v>
      </c>
      <c r="G5" s="4">
        <v>3</v>
      </c>
      <c r="H5" s="4">
        <v>3</v>
      </c>
      <c r="I5" s="4">
        <v>1</v>
      </c>
      <c r="J5" s="4">
        <v>0</v>
      </c>
      <c r="K5" s="4">
        <v>1</v>
      </c>
      <c r="L5" s="4">
        <f t="shared" ref="L5" si="4">E5*15%</f>
        <v>6</v>
      </c>
      <c r="M5" s="4">
        <f t="shared" ref="M5" si="5">E5*5%</f>
        <v>2</v>
      </c>
      <c r="N5" s="4">
        <v>0</v>
      </c>
      <c r="O5" s="4">
        <v>1</v>
      </c>
      <c r="P5" s="4">
        <v>0</v>
      </c>
      <c r="Q5" s="4">
        <v>0</v>
      </c>
      <c r="R5" s="4">
        <v>2</v>
      </c>
      <c r="S5" s="4">
        <f t="shared" si="2"/>
        <v>4</v>
      </c>
      <c r="T5" s="4">
        <f t="shared" ref="T5:T18" si="6">E5*5/100</f>
        <v>2</v>
      </c>
      <c r="U5" s="16">
        <f t="shared" si="3"/>
        <v>40</v>
      </c>
    </row>
    <row r="6" spans="1:21" ht="14.1" customHeight="1" thickBot="1" x14ac:dyDescent="0.3">
      <c r="A6" s="3">
        <v>205</v>
      </c>
      <c r="B6" s="9" t="s">
        <v>20</v>
      </c>
      <c r="C6" s="3">
        <v>4</v>
      </c>
      <c r="D6" s="59" t="s">
        <v>25</v>
      </c>
      <c r="E6" s="59">
        <v>36</v>
      </c>
      <c r="F6" s="54">
        <v>20</v>
      </c>
      <c r="G6" s="4">
        <v>3</v>
      </c>
      <c r="H6" s="4">
        <v>3</v>
      </c>
      <c r="I6" s="4">
        <v>0</v>
      </c>
      <c r="J6" s="4">
        <v>0</v>
      </c>
      <c r="K6" s="4">
        <v>1</v>
      </c>
      <c r="L6" s="4">
        <v>5</v>
      </c>
      <c r="M6" s="4">
        <v>1</v>
      </c>
      <c r="N6" s="4">
        <v>0</v>
      </c>
      <c r="O6" s="4">
        <v>1</v>
      </c>
      <c r="P6" s="4">
        <v>0</v>
      </c>
      <c r="Q6" s="4">
        <v>0</v>
      </c>
      <c r="R6" s="4">
        <v>2</v>
      </c>
      <c r="S6" s="4">
        <v>4</v>
      </c>
      <c r="T6" s="4">
        <v>2</v>
      </c>
      <c r="U6" s="16">
        <f t="shared" si="3"/>
        <v>36</v>
      </c>
    </row>
    <row r="7" spans="1:21" ht="14.1" customHeight="1" thickBot="1" x14ac:dyDescent="0.3">
      <c r="A7" s="5">
        <v>205</v>
      </c>
      <c r="B7" s="9" t="s">
        <v>20</v>
      </c>
      <c r="C7" s="5">
        <v>10</v>
      </c>
      <c r="D7" s="59" t="s">
        <v>26</v>
      </c>
      <c r="E7" s="59">
        <v>36</v>
      </c>
      <c r="F7" s="54">
        <v>18</v>
      </c>
      <c r="G7" s="4">
        <v>3</v>
      </c>
      <c r="H7" s="4">
        <v>3</v>
      </c>
      <c r="I7" s="4">
        <v>0</v>
      </c>
      <c r="J7" s="4">
        <v>0</v>
      </c>
      <c r="K7" s="4">
        <v>1</v>
      </c>
      <c r="L7" s="4">
        <v>5</v>
      </c>
      <c r="M7" s="4">
        <v>3</v>
      </c>
      <c r="N7" s="4">
        <v>0</v>
      </c>
      <c r="O7" s="4">
        <v>1</v>
      </c>
      <c r="P7" s="4">
        <v>0</v>
      </c>
      <c r="Q7" s="4">
        <v>0</v>
      </c>
      <c r="R7" s="4">
        <v>2</v>
      </c>
      <c r="S7" s="4">
        <v>4</v>
      </c>
      <c r="T7" s="4">
        <v>2</v>
      </c>
      <c r="U7" s="16">
        <f t="shared" si="3"/>
        <v>36</v>
      </c>
    </row>
    <row r="8" spans="1:21" ht="14.1" customHeight="1" thickBot="1" x14ac:dyDescent="0.3">
      <c r="A8" s="5">
        <v>205</v>
      </c>
      <c r="B8" s="9" t="s">
        <v>20</v>
      </c>
      <c r="C8" s="3">
        <v>9</v>
      </c>
      <c r="D8" s="59" t="s">
        <v>27</v>
      </c>
      <c r="E8" s="59">
        <v>30</v>
      </c>
      <c r="F8" s="54">
        <v>15</v>
      </c>
      <c r="G8" s="4">
        <v>2</v>
      </c>
      <c r="H8" s="4">
        <v>2</v>
      </c>
      <c r="I8" s="4">
        <v>1</v>
      </c>
      <c r="J8" s="4">
        <v>0</v>
      </c>
      <c r="K8" s="4">
        <v>1</v>
      </c>
      <c r="L8" s="4">
        <v>5</v>
      </c>
      <c r="M8" s="4">
        <v>1</v>
      </c>
      <c r="N8" s="4">
        <v>0</v>
      </c>
      <c r="O8" s="4">
        <v>1</v>
      </c>
      <c r="P8" s="4">
        <v>0</v>
      </c>
      <c r="Q8" s="4">
        <v>0</v>
      </c>
      <c r="R8" s="4">
        <v>2</v>
      </c>
      <c r="S8" s="4">
        <f t="shared" si="2"/>
        <v>3</v>
      </c>
      <c r="T8" s="4">
        <v>1</v>
      </c>
      <c r="U8" s="16">
        <f t="shared" si="3"/>
        <v>30</v>
      </c>
    </row>
    <row r="9" spans="1:21" ht="14.1" customHeight="1" thickBot="1" x14ac:dyDescent="0.3">
      <c r="A9" s="5">
        <v>205</v>
      </c>
      <c r="B9" s="9" t="s">
        <v>20</v>
      </c>
      <c r="C9" s="5">
        <v>92</v>
      </c>
      <c r="D9" s="59" t="s">
        <v>28</v>
      </c>
      <c r="E9" s="59">
        <v>30</v>
      </c>
      <c r="F9" s="54">
        <v>15</v>
      </c>
      <c r="G9" s="4">
        <v>2</v>
      </c>
      <c r="H9" s="4">
        <v>2</v>
      </c>
      <c r="I9" s="4">
        <v>0</v>
      </c>
      <c r="J9" s="4">
        <v>1</v>
      </c>
      <c r="K9" s="4">
        <v>1</v>
      </c>
      <c r="L9" s="4">
        <v>5</v>
      </c>
      <c r="M9" s="4">
        <v>1</v>
      </c>
      <c r="N9" s="4">
        <v>0</v>
      </c>
      <c r="O9" s="4">
        <v>1</v>
      </c>
      <c r="P9" s="4">
        <v>0</v>
      </c>
      <c r="Q9" s="4">
        <v>0</v>
      </c>
      <c r="R9" s="4">
        <v>2</v>
      </c>
      <c r="S9" s="4">
        <f t="shared" si="2"/>
        <v>3</v>
      </c>
      <c r="T9" s="4">
        <v>1</v>
      </c>
      <c r="U9" s="16">
        <f t="shared" si="3"/>
        <v>30</v>
      </c>
    </row>
    <row r="10" spans="1:21" ht="14.1" customHeight="1" thickBot="1" x14ac:dyDescent="0.3">
      <c r="A10" s="3">
        <v>205</v>
      </c>
      <c r="B10" s="9" t="s">
        <v>20</v>
      </c>
      <c r="C10" s="3">
        <v>7</v>
      </c>
      <c r="D10" s="59" t="s">
        <v>29</v>
      </c>
      <c r="E10" s="59">
        <v>45</v>
      </c>
      <c r="F10" s="54">
        <f t="shared" ref="F10:F11" si="7">E10*60/100-2</f>
        <v>25</v>
      </c>
      <c r="G10" s="4">
        <v>4</v>
      </c>
      <c r="H10" s="4">
        <v>3</v>
      </c>
      <c r="I10" s="4">
        <v>1</v>
      </c>
      <c r="J10" s="4">
        <v>0</v>
      </c>
      <c r="K10" s="4">
        <v>1</v>
      </c>
      <c r="L10" s="4">
        <v>6</v>
      </c>
      <c r="M10" s="4">
        <v>2</v>
      </c>
      <c r="N10" s="4">
        <v>0</v>
      </c>
      <c r="O10" s="4">
        <v>1</v>
      </c>
      <c r="P10" s="4">
        <v>0</v>
      </c>
      <c r="Q10" s="4">
        <v>0</v>
      </c>
      <c r="R10" s="4">
        <v>2</v>
      </c>
      <c r="S10" s="4">
        <v>5</v>
      </c>
      <c r="T10" s="4">
        <v>2</v>
      </c>
      <c r="U10" s="16">
        <f t="shared" si="3"/>
        <v>45</v>
      </c>
    </row>
    <row r="11" spans="1:21" ht="14.1" customHeight="1" thickBot="1" x14ac:dyDescent="0.3">
      <c r="A11" s="5">
        <v>205</v>
      </c>
      <c r="B11" s="9" t="s">
        <v>20</v>
      </c>
      <c r="C11" s="3">
        <v>16</v>
      </c>
      <c r="D11" s="59" t="s">
        <v>30</v>
      </c>
      <c r="E11" s="59">
        <v>25</v>
      </c>
      <c r="F11" s="54">
        <f t="shared" si="7"/>
        <v>13</v>
      </c>
      <c r="G11" s="4">
        <f t="shared" si="0"/>
        <v>2</v>
      </c>
      <c r="H11" s="4">
        <v>2</v>
      </c>
      <c r="I11" s="4">
        <v>0</v>
      </c>
      <c r="J11" s="4">
        <v>0</v>
      </c>
      <c r="K11" s="4">
        <v>1</v>
      </c>
      <c r="L11" s="4">
        <v>4</v>
      </c>
      <c r="M11" s="4">
        <v>1</v>
      </c>
      <c r="N11" s="4">
        <v>0</v>
      </c>
      <c r="O11" s="4">
        <v>0</v>
      </c>
      <c r="P11" s="4">
        <v>0</v>
      </c>
      <c r="Q11" s="4">
        <v>0</v>
      </c>
      <c r="R11" s="4">
        <v>2</v>
      </c>
      <c r="S11" s="4">
        <v>2</v>
      </c>
      <c r="T11" s="4">
        <v>1</v>
      </c>
      <c r="U11" s="16">
        <f t="shared" si="3"/>
        <v>25</v>
      </c>
    </row>
    <row r="12" spans="1:21" ht="14.1" customHeight="1" thickBot="1" x14ac:dyDescent="0.3">
      <c r="A12" s="5">
        <v>205</v>
      </c>
      <c r="B12" s="9" t="s">
        <v>20</v>
      </c>
      <c r="C12" s="3">
        <v>41</v>
      </c>
      <c r="D12" s="59" t="s">
        <v>31</v>
      </c>
      <c r="E12" s="59">
        <v>32</v>
      </c>
      <c r="F12" s="54">
        <v>18</v>
      </c>
      <c r="G12" s="4">
        <v>3</v>
      </c>
      <c r="H12" s="4">
        <v>2</v>
      </c>
      <c r="I12" s="4">
        <v>0</v>
      </c>
      <c r="J12" s="4">
        <v>0</v>
      </c>
      <c r="K12" s="4">
        <v>1</v>
      </c>
      <c r="L12" s="4">
        <v>4</v>
      </c>
      <c r="M12" s="4">
        <v>1</v>
      </c>
      <c r="N12" s="4">
        <v>0</v>
      </c>
      <c r="O12" s="4">
        <v>1</v>
      </c>
      <c r="P12" s="4">
        <v>0</v>
      </c>
      <c r="Q12" s="4">
        <v>0</v>
      </c>
      <c r="R12" s="4">
        <v>2</v>
      </c>
      <c r="S12" s="4">
        <v>3</v>
      </c>
      <c r="T12" s="4">
        <v>2</v>
      </c>
      <c r="U12" s="16">
        <f t="shared" si="3"/>
        <v>32</v>
      </c>
    </row>
    <row r="13" spans="1:21" ht="14.1" customHeight="1" thickBot="1" x14ac:dyDescent="0.3">
      <c r="A13" s="5">
        <v>205</v>
      </c>
      <c r="B13" s="9" t="s">
        <v>20</v>
      </c>
      <c r="C13" s="3">
        <v>43</v>
      </c>
      <c r="D13" s="59" t="s">
        <v>32</v>
      </c>
      <c r="E13" s="59">
        <v>34</v>
      </c>
      <c r="F13" s="54">
        <v>17</v>
      </c>
      <c r="G13" s="4">
        <v>3</v>
      </c>
      <c r="H13" s="4">
        <v>2</v>
      </c>
      <c r="I13" s="4">
        <v>1</v>
      </c>
      <c r="J13" s="4">
        <v>0</v>
      </c>
      <c r="K13" s="4">
        <v>1</v>
      </c>
      <c r="L13" s="4">
        <v>5</v>
      </c>
      <c r="M13" s="4">
        <v>2</v>
      </c>
      <c r="N13" s="4">
        <v>0</v>
      </c>
      <c r="O13" s="4">
        <v>1</v>
      </c>
      <c r="P13" s="4">
        <v>0</v>
      </c>
      <c r="Q13" s="4">
        <v>0</v>
      </c>
      <c r="R13" s="4">
        <v>2</v>
      </c>
      <c r="S13" s="4">
        <v>3</v>
      </c>
      <c r="T13" s="4">
        <v>2</v>
      </c>
      <c r="U13" s="16">
        <f t="shared" si="3"/>
        <v>34</v>
      </c>
    </row>
    <row r="14" spans="1:21" ht="14.1" customHeight="1" thickBot="1" x14ac:dyDescent="0.3">
      <c r="A14" s="5">
        <v>205</v>
      </c>
      <c r="B14" s="9" t="s">
        <v>20</v>
      </c>
      <c r="C14" s="3">
        <v>32</v>
      </c>
      <c r="D14" s="59" t="s">
        <v>33</v>
      </c>
      <c r="E14" s="59">
        <v>35</v>
      </c>
      <c r="F14" s="54">
        <v>19</v>
      </c>
      <c r="G14" s="4">
        <v>3</v>
      </c>
      <c r="H14" s="4">
        <v>2</v>
      </c>
      <c r="I14" s="4">
        <v>0</v>
      </c>
      <c r="J14" s="4">
        <v>1</v>
      </c>
      <c r="K14" s="4">
        <v>1</v>
      </c>
      <c r="L14" s="4">
        <v>5</v>
      </c>
      <c r="M14" s="4">
        <v>2</v>
      </c>
      <c r="N14" s="4">
        <v>0</v>
      </c>
      <c r="O14" s="4">
        <v>0</v>
      </c>
      <c r="P14" s="4">
        <v>0</v>
      </c>
      <c r="Q14" s="4">
        <v>0</v>
      </c>
      <c r="R14" s="4">
        <v>2</v>
      </c>
      <c r="S14" s="4">
        <v>3</v>
      </c>
      <c r="T14" s="4">
        <v>2</v>
      </c>
      <c r="U14" s="16">
        <f t="shared" si="3"/>
        <v>35</v>
      </c>
    </row>
    <row r="15" spans="1:21" ht="14.1" customHeight="1" thickBot="1" x14ac:dyDescent="0.3">
      <c r="A15" s="5">
        <v>205</v>
      </c>
      <c r="B15" s="9" t="s">
        <v>20</v>
      </c>
      <c r="C15" s="3">
        <v>30</v>
      </c>
      <c r="D15" s="59" t="s">
        <v>34</v>
      </c>
      <c r="E15" s="59">
        <v>32</v>
      </c>
      <c r="F15" s="54">
        <v>16</v>
      </c>
      <c r="G15" s="4">
        <v>3</v>
      </c>
      <c r="H15" s="4">
        <v>2</v>
      </c>
      <c r="I15" s="4">
        <v>0</v>
      </c>
      <c r="J15" s="4">
        <v>0</v>
      </c>
      <c r="K15" s="4">
        <v>1</v>
      </c>
      <c r="L15" s="4">
        <v>5</v>
      </c>
      <c r="M15" s="4">
        <v>2</v>
      </c>
      <c r="N15" s="4">
        <v>0</v>
      </c>
      <c r="O15" s="4">
        <v>1</v>
      </c>
      <c r="P15" s="4">
        <v>0</v>
      </c>
      <c r="Q15" s="4">
        <v>0</v>
      </c>
      <c r="R15" s="4">
        <v>2</v>
      </c>
      <c r="S15" s="4">
        <v>3</v>
      </c>
      <c r="T15" s="4">
        <v>2</v>
      </c>
      <c r="U15" s="16">
        <f t="shared" si="3"/>
        <v>32</v>
      </c>
    </row>
    <row r="16" spans="1:21" ht="14.1" customHeight="1" thickBot="1" x14ac:dyDescent="0.3">
      <c r="A16" s="5">
        <v>205</v>
      </c>
      <c r="B16" s="9" t="s">
        <v>20</v>
      </c>
      <c r="C16" s="3">
        <v>47</v>
      </c>
      <c r="D16" s="59" t="s">
        <v>35</v>
      </c>
      <c r="E16" s="59">
        <v>30</v>
      </c>
      <c r="F16" s="54">
        <v>15</v>
      </c>
      <c r="G16" s="4">
        <v>2</v>
      </c>
      <c r="H16" s="4">
        <v>2</v>
      </c>
      <c r="I16" s="4">
        <v>0</v>
      </c>
      <c r="J16" s="4">
        <v>1</v>
      </c>
      <c r="K16" s="4">
        <v>1</v>
      </c>
      <c r="L16" s="4">
        <v>5</v>
      </c>
      <c r="M16" s="4">
        <v>1</v>
      </c>
      <c r="N16" s="4">
        <v>0</v>
      </c>
      <c r="O16" s="4">
        <v>1</v>
      </c>
      <c r="P16" s="4">
        <v>0</v>
      </c>
      <c r="Q16" s="4">
        <v>0</v>
      </c>
      <c r="R16" s="4">
        <v>2</v>
      </c>
      <c r="S16" s="4">
        <f t="shared" si="2"/>
        <v>3</v>
      </c>
      <c r="T16" s="4">
        <v>1</v>
      </c>
      <c r="U16" s="16">
        <f t="shared" si="3"/>
        <v>30</v>
      </c>
    </row>
    <row r="17" spans="1:21" ht="14.1" customHeight="1" thickBot="1" x14ac:dyDescent="0.3">
      <c r="A17" s="5">
        <v>205</v>
      </c>
      <c r="B17" s="9" t="s">
        <v>20</v>
      </c>
      <c r="C17" s="5">
        <v>83</v>
      </c>
      <c r="D17" s="59" t="s">
        <v>36</v>
      </c>
      <c r="E17" s="59">
        <v>30</v>
      </c>
      <c r="F17" s="54">
        <v>15</v>
      </c>
      <c r="G17" s="4">
        <v>2</v>
      </c>
      <c r="H17" s="4">
        <v>2</v>
      </c>
      <c r="I17" s="4">
        <v>1</v>
      </c>
      <c r="J17" s="4">
        <v>0</v>
      </c>
      <c r="K17" s="4">
        <v>1</v>
      </c>
      <c r="L17" s="4">
        <v>5</v>
      </c>
      <c r="M17" s="4">
        <v>1</v>
      </c>
      <c r="N17" s="4">
        <v>0</v>
      </c>
      <c r="O17" s="4">
        <v>1</v>
      </c>
      <c r="P17" s="4">
        <v>0</v>
      </c>
      <c r="Q17" s="4">
        <v>0</v>
      </c>
      <c r="R17" s="4">
        <v>2</v>
      </c>
      <c r="S17" s="4">
        <f t="shared" si="2"/>
        <v>3</v>
      </c>
      <c r="T17" s="4">
        <v>1</v>
      </c>
      <c r="U17" s="16">
        <f t="shared" si="3"/>
        <v>30</v>
      </c>
    </row>
    <row r="18" spans="1:21" ht="14.1" customHeight="1" thickBot="1" x14ac:dyDescent="0.3">
      <c r="A18" s="5">
        <v>205</v>
      </c>
      <c r="B18" s="9" t="s">
        <v>20</v>
      </c>
      <c r="C18" s="5">
        <v>76</v>
      </c>
      <c r="D18" s="59" t="s">
        <v>42</v>
      </c>
      <c r="E18" s="59">
        <v>40</v>
      </c>
      <c r="F18" s="54">
        <v>21</v>
      </c>
      <c r="G18" s="4">
        <v>3</v>
      </c>
      <c r="H18" s="4">
        <v>3</v>
      </c>
      <c r="I18" s="4">
        <v>1</v>
      </c>
      <c r="J18" s="4">
        <v>0</v>
      </c>
      <c r="K18" s="4">
        <v>1</v>
      </c>
      <c r="L18" s="4">
        <f t="shared" ref="L18" si="8">E18*15%</f>
        <v>6</v>
      </c>
      <c r="M18" s="4">
        <f t="shared" ref="M18" si="9">E18*5%</f>
        <v>2</v>
      </c>
      <c r="N18" s="4">
        <v>0</v>
      </c>
      <c r="O18" s="4">
        <v>1</v>
      </c>
      <c r="P18" s="4">
        <v>0</v>
      </c>
      <c r="Q18" s="4">
        <v>0</v>
      </c>
      <c r="R18" s="4">
        <v>2</v>
      </c>
      <c r="S18" s="4">
        <f t="shared" si="2"/>
        <v>4</v>
      </c>
      <c r="T18" s="4">
        <f t="shared" si="6"/>
        <v>2</v>
      </c>
      <c r="U18" s="16">
        <f t="shared" si="3"/>
        <v>40</v>
      </c>
    </row>
    <row r="19" spans="1:21" ht="14.1" customHeight="1" thickBot="1" x14ac:dyDescent="0.3">
      <c r="A19" s="5">
        <v>205</v>
      </c>
      <c r="B19" s="9" t="s">
        <v>20</v>
      </c>
      <c r="C19" s="3">
        <v>46</v>
      </c>
      <c r="D19" s="59" t="s">
        <v>37</v>
      </c>
      <c r="E19" s="59">
        <v>24</v>
      </c>
      <c r="F19" s="54">
        <v>12</v>
      </c>
      <c r="G19" s="4">
        <v>2</v>
      </c>
      <c r="H19" s="4">
        <v>2</v>
      </c>
      <c r="I19" s="4">
        <v>0</v>
      </c>
      <c r="J19" s="4">
        <v>0</v>
      </c>
      <c r="K19" s="4">
        <v>1</v>
      </c>
      <c r="L19" s="4">
        <v>4</v>
      </c>
      <c r="M19" s="4">
        <v>1</v>
      </c>
      <c r="N19" s="4">
        <v>0</v>
      </c>
      <c r="O19" s="4">
        <v>0</v>
      </c>
      <c r="P19" s="4">
        <v>0</v>
      </c>
      <c r="Q19" s="4">
        <v>0</v>
      </c>
      <c r="R19" s="4">
        <v>2</v>
      </c>
      <c r="S19" s="4">
        <v>2</v>
      </c>
      <c r="T19" s="4">
        <v>1</v>
      </c>
      <c r="U19" s="16">
        <f t="shared" si="3"/>
        <v>24</v>
      </c>
    </row>
    <row r="20" spans="1:21" ht="14.1" customHeight="1" thickBot="1" x14ac:dyDescent="0.3">
      <c r="A20" s="5">
        <v>205</v>
      </c>
      <c r="B20" s="9" t="s">
        <v>20</v>
      </c>
      <c r="C20" s="5">
        <v>57</v>
      </c>
      <c r="D20" s="60" t="s">
        <v>38</v>
      </c>
      <c r="E20" s="59">
        <v>29</v>
      </c>
      <c r="F20" s="54">
        <v>16</v>
      </c>
      <c r="G20" s="4">
        <v>2</v>
      </c>
      <c r="H20" s="4">
        <v>2</v>
      </c>
      <c r="I20" s="4">
        <v>0</v>
      </c>
      <c r="J20" s="4">
        <v>1</v>
      </c>
      <c r="K20" s="4">
        <v>1</v>
      </c>
      <c r="L20" s="4">
        <v>4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4">
        <v>2</v>
      </c>
      <c r="S20" s="4">
        <v>3</v>
      </c>
      <c r="T20" s="4">
        <v>1</v>
      </c>
      <c r="U20" s="16">
        <f t="shared" si="3"/>
        <v>29</v>
      </c>
    </row>
    <row r="21" spans="1:21" ht="14.1" customHeight="1" thickBot="1" x14ac:dyDescent="0.3">
      <c r="A21" s="3"/>
      <c r="B21" s="12"/>
      <c r="C21" s="3"/>
      <c r="D21" s="61"/>
      <c r="E21" s="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6"/>
    </row>
    <row r="22" spans="1:21" ht="14.1" customHeight="1" x14ac:dyDescent="0.25">
      <c r="A22" s="3"/>
      <c r="B22" s="12"/>
      <c r="C22" s="3"/>
      <c r="D22" s="46"/>
      <c r="E22" s="10"/>
      <c r="F22" s="4"/>
      <c r="G22" s="4"/>
      <c r="H22" s="4"/>
      <c r="I22" s="4"/>
      <c r="J22" s="4"/>
      <c r="K22" s="4"/>
      <c r="L22" s="4"/>
      <c r="M22" s="4"/>
      <c r="N22" s="4"/>
      <c r="O22" s="3"/>
      <c r="P22" s="4"/>
      <c r="Q22" s="4"/>
      <c r="R22" s="4"/>
      <c r="S22" s="4"/>
      <c r="T22" s="4"/>
      <c r="U22" s="16"/>
    </row>
    <row r="23" spans="1:21" ht="14.1" customHeight="1" x14ac:dyDescent="0.25">
      <c r="A23" s="3"/>
      <c r="B23" s="12"/>
      <c r="C23" s="3"/>
      <c r="D23" s="3"/>
      <c r="E23" s="16">
        <f>E2+E3+E4+E5+E6+E7+E8+E9+E10+E11+E12+E13+E14+E15+E16+E17+E18+E19+E20</f>
        <v>688</v>
      </c>
      <c r="F23" s="16">
        <f t="shared" ref="F23:U23" si="10">F2+F3+F4+F5+F6+F7+F8+F9+F10+F11+F12+F13+F14+F15+F16+F17+F18+F19+F20</f>
        <v>363</v>
      </c>
      <c r="G23" s="16">
        <f t="shared" si="10"/>
        <v>55</v>
      </c>
      <c r="H23" s="16">
        <f t="shared" si="10"/>
        <v>49</v>
      </c>
      <c r="I23" s="16">
        <f t="shared" si="10"/>
        <v>7</v>
      </c>
      <c r="J23" s="16">
        <f t="shared" si="10"/>
        <v>6</v>
      </c>
      <c r="K23" s="16">
        <f t="shared" si="10"/>
        <v>20</v>
      </c>
      <c r="L23" s="16">
        <f t="shared" si="10"/>
        <v>103</v>
      </c>
      <c r="M23" s="16">
        <f t="shared" si="10"/>
        <v>32</v>
      </c>
      <c r="N23" s="16">
        <f t="shared" si="10"/>
        <v>0</v>
      </c>
      <c r="O23" s="16">
        <f t="shared" si="10"/>
        <v>15</v>
      </c>
      <c r="P23" s="16">
        <f t="shared" si="10"/>
        <v>0</v>
      </c>
      <c r="Q23" s="16">
        <f t="shared" si="10"/>
        <v>0</v>
      </c>
      <c r="R23" s="16">
        <f t="shared" si="10"/>
        <v>38</v>
      </c>
      <c r="S23" s="16">
        <f t="shared" si="10"/>
        <v>68</v>
      </c>
      <c r="T23" s="16">
        <f t="shared" si="10"/>
        <v>34</v>
      </c>
      <c r="U23" s="16">
        <f t="shared" si="10"/>
        <v>688</v>
      </c>
    </row>
    <row r="24" spans="1:21" ht="14.1" customHeight="1" x14ac:dyDescent="0.25">
      <c r="A24" s="3"/>
      <c r="B24" s="12"/>
      <c r="C24" s="3"/>
      <c r="D24" s="47"/>
      <c r="E24" s="48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14.1" customHeight="1" x14ac:dyDescent="0.25">
      <c r="A25" s="5">
        <v>239</v>
      </c>
      <c r="B25" s="62" t="s">
        <v>135</v>
      </c>
      <c r="C25" s="56">
        <v>6</v>
      </c>
      <c r="D25" s="56" t="s">
        <v>98</v>
      </c>
      <c r="E25" s="56">
        <v>36</v>
      </c>
      <c r="F25" s="56">
        <v>9</v>
      </c>
      <c r="G25" s="63">
        <v>2</v>
      </c>
      <c r="H25" s="63">
        <v>1</v>
      </c>
      <c r="I25" s="63">
        <v>1</v>
      </c>
      <c r="J25" s="63">
        <v>0</v>
      </c>
      <c r="K25" s="63">
        <v>1</v>
      </c>
      <c r="L25" s="56">
        <v>1</v>
      </c>
      <c r="M25" s="56">
        <v>1</v>
      </c>
      <c r="N25" s="56">
        <v>0</v>
      </c>
      <c r="O25" s="56">
        <v>0</v>
      </c>
      <c r="P25" s="56">
        <f t="shared" ref="P25:P37" si="11">E25/2</f>
        <v>18</v>
      </c>
      <c r="Q25" s="56">
        <v>0</v>
      </c>
      <c r="R25" s="56">
        <v>2</v>
      </c>
      <c r="S25" s="64">
        <v>2</v>
      </c>
      <c r="T25" s="64">
        <v>1</v>
      </c>
      <c r="U25" s="16">
        <f t="shared" ref="U25:U37" si="12">F25+G25+H25+I25+J25+K25+L25+M25+N25+O25+P25+Q25+R25</f>
        <v>36</v>
      </c>
    </row>
    <row r="26" spans="1:21" ht="14.1" customHeight="1" x14ac:dyDescent="0.25">
      <c r="A26" s="7">
        <v>239</v>
      </c>
      <c r="B26" s="62" t="s">
        <v>135</v>
      </c>
      <c r="C26" s="65">
        <v>26</v>
      </c>
      <c r="D26" s="65" t="s">
        <v>123</v>
      </c>
      <c r="E26" s="65">
        <v>30</v>
      </c>
      <c r="F26" s="56">
        <v>9</v>
      </c>
      <c r="G26" s="63">
        <v>1</v>
      </c>
      <c r="H26" s="63">
        <v>1</v>
      </c>
      <c r="I26" s="63">
        <v>0</v>
      </c>
      <c r="J26" s="63">
        <v>0</v>
      </c>
      <c r="K26" s="63">
        <v>1</v>
      </c>
      <c r="L26" s="56">
        <v>1</v>
      </c>
      <c r="M26" s="56">
        <v>0</v>
      </c>
      <c r="N26" s="56">
        <v>0</v>
      </c>
      <c r="O26" s="56">
        <v>0</v>
      </c>
      <c r="P26" s="56">
        <f t="shared" si="11"/>
        <v>15</v>
      </c>
      <c r="Q26" s="56">
        <v>0</v>
      </c>
      <c r="R26" s="56">
        <v>2</v>
      </c>
      <c r="S26" s="64">
        <v>1</v>
      </c>
      <c r="T26" s="64">
        <v>1</v>
      </c>
      <c r="U26" s="16">
        <f t="shared" si="12"/>
        <v>30</v>
      </c>
    </row>
    <row r="27" spans="1:21" ht="14.1" customHeight="1" x14ac:dyDescent="0.25">
      <c r="A27" s="7">
        <v>239</v>
      </c>
      <c r="B27" s="62" t="s">
        <v>135</v>
      </c>
      <c r="C27" s="65">
        <v>32</v>
      </c>
      <c r="D27" s="65" t="s">
        <v>136</v>
      </c>
      <c r="E27" s="65">
        <v>42</v>
      </c>
      <c r="F27" s="56">
        <v>12</v>
      </c>
      <c r="G27" s="63">
        <v>2</v>
      </c>
      <c r="H27" s="63">
        <v>2</v>
      </c>
      <c r="I27" s="63">
        <v>0</v>
      </c>
      <c r="J27" s="63">
        <v>0</v>
      </c>
      <c r="K27" s="63">
        <v>1</v>
      </c>
      <c r="L27" s="56">
        <v>2</v>
      </c>
      <c r="M27" s="56">
        <v>0</v>
      </c>
      <c r="N27" s="56">
        <v>0</v>
      </c>
      <c r="O27" s="56">
        <v>0</v>
      </c>
      <c r="P27" s="56">
        <f t="shared" si="11"/>
        <v>21</v>
      </c>
      <c r="Q27" s="56">
        <v>0</v>
      </c>
      <c r="R27" s="56">
        <v>2</v>
      </c>
      <c r="S27" s="64">
        <v>2</v>
      </c>
      <c r="T27" s="64">
        <v>1</v>
      </c>
      <c r="U27" s="16">
        <f t="shared" si="12"/>
        <v>42</v>
      </c>
    </row>
    <row r="28" spans="1:21" ht="14.1" customHeight="1" x14ac:dyDescent="0.25">
      <c r="A28" s="7">
        <v>239</v>
      </c>
      <c r="B28" s="62" t="s">
        <v>135</v>
      </c>
      <c r="C28" s="65">
        <v>41</v>
      </c>
      <c r="D28" s="65" t="s">
        <v>100</v>
      </c>
      <c r="E28" s="65">
        <v>25</v>
      </c>
      <c r="F28" s="56">
        <v>7</v>
      </c>
      <c r="G28" s="63">
        <v>1</v>
      </c>
      <c r="H28" s="63">
        <v>1</v>
      </c>
      <c r="I28" s="63">
        <v>0</v>
      </c>
      <c r="J28" s="63">
        <v>1</v>
      </c>
      <c r="K28" s="63">
        <v>0</v>
      </c>
      <c r="L28" s="56">
        <v>1</v>
      </c>
      <c r="M28" s="56">
        <v>0</v>
      </c>
      <c r="N28" s="56">
        <v>0</v>
      </c>
      <c r="O28" s="56">
        <v>0</v>
      </c>
      <c r="P28" s="56">
        <v>12</v>
      </c>
      <c r="Q28" s="56">
        <v>0</v>
      </c>
      <c r="R28" s="56">
        <v>2</v>
      </c>
      <c r="S28" s="64">
        <v>1</v>
      </c>
      <c r="T28" s="64">
        <v>0</v>
      </c>
      <c r="U28" s="16">
        <f t="shared" si="12"/>
        <v>25</v>
      </c>
    </row>
    <row r="29" spans="1:21" ht="14.1" customHeight="1" x14ac:dyDescent="0.25">
      <c r="A29" s="7">
        <v>239</v>
      </c>
      <c r="B29" s="62" t="s">
        <v>135</v>
      </c>
      <c r="C29" s="65">
        <v>43</v>
      </c>
      <c r="D29" s="65" t="s">
        <v>113</v>
      </c>
      <c r="E29" s="65">
        <v>42</v>
      </c>
      <c r="F29" s="56">
        <v>12</v>
      </c>
      <c r="G29" s="63">
        <v>2</v>
      </c>
      <c r="H29" s="63">
        <v>2</v>
      </c>
      <c r="I29" s="63">
        <v>0</v>
      </c>
      <c r="J29" s="63">
        <v>0</v>
      </c>
      <c r="K29" s="63">
        <v>1</v>
      </c>
      <c r="L29" s="56">
        <v>1</v>
      </c>
      <c r="M29" s="56">
        <v>1</v>
      </c>
      <c r="N29" s="56">
        <v>0</v>
      </c>
      <c r="O29" s="56">
        <v>0</v>
      </c>
      <c r="P29" s="56">
        <f t="shared" si="11"/>
        <v>21</v>
      </c>
      <c r="Q29" s="56">
        <v>0</v>
      </c>
      <c r="R29" s="56">
        <v>2</v>
      </c>
      <c r="S29" s="64">
        <v>2</v>
      </c>
      <c r="T29" s="64">
        <v>1</v>
      </c>
      <c r="U29" s="16">
        <f t="shared" si="12"/>
        <v>42</v>
      </c>
    </row>
    <row r="30" spans="1:21" ht="14.1" customHeight="1" x14ac:dyDescent="0.25">
      <c r="A30" s="6">
        <v>239</v>
      </c>
      <c r="B30" s="62" t="s">
        <v>135</v>
      </c>
      <c r="C30" s="65">
        <v>56</v>
      </c>
      <c r="D30" s="65" t="s">
        <v>128</v>
      </c>
      <c r="E30" s="65">
        <v>30</v>
      </c>
      <c r="F30" s="56">
        <v>9</v>
      </c>
      <c r="G30" s="63">
        <v>1</v>
      </c>
      <c r="H30" s="63">
        <v>1</v>
      </c>
      <c r="I30" s="63">
        <v>0</v>
      </c>
      <c r="J30" s="63">
        <v>0</v>
      </c>
      <c r="K30" s="63">
        <v>1</v>
      </c>
      <c r="L30" s="56">
        <v>1</v>
      </c>
      <c r="M30" s="56">
        <v>0</v>
      </c>
      <c r="N30" s="56">
        <v>0</v>
      </c>
      <c r="O30" s="56">
        <v>0</v>
      </c>
      <c r="P30" s="56">
        <f t="shared" si="11"/>
        <v>15</v>
      </c>
      <c r="Q30" s="56">
        <v>0</v>
      </c>
      <c r="R30" s="56">
        <v>2</v>
      </c>
      <c r="S30" s="64">
        <v>2</v>
      </c>
      <c r="T30" s="64">
        <v>1</v>
      </c>
      <c r="U30" s="16">
        <f t="shared" si="12"/>
        <v>30</v>
      </c>
    </row>
    <row r="31" spans="1:21" ht="14.1" customHeight="1" x14ac:dyDescent="0.25">
      <c r="A31" s="6">
        <v>239</v>
      </c>
      <c r="B31" s="62" t="s">
        <v>135</v>
      </c>
      <c r="C31" s="65">
        <v>57</v>
      </c>
      <c r="D31" s="65" t="s">
        <v>101</v>
      </c>
      <c r="E31" s="65">
        <v>36</v>
      </c>
      <c r="F31" s="56">
        <v>10</v>
      </c>
      <c r="G31" s="63">
        <v>2</v>
      </c>
      <c r="H31" s="63">
        <v>1</v>
      </c>
      <c r="I31" s="63">
        <v>1</v>
      </c>
      <c r="J31" s="63">
        <v>0</v>
      </c>
      <c r="K31" s="63">
        <v>1</v>
      </c>
      <c r="L31" s="56">
        <v>1</v>
      </c>
      <c r="M31" s="56">
        <v>0</v>
      </c>
      <c r="N31" s="56">
        <v>0</v>
      </c>
      <c r="O31" s="56">
        <v>0</v>
      </c>
      <c r="P31" s="56">
        <f t="shared" si="11"/>
        <v>18</v>
      </c>
      <c r="Q31" s="56">
        <v>0</v>
      </c>
      <c r="R31" s="56">
        <v>2</v>
      </c>
      <c r="S31" s="64">
        <v>2</v>
      </c>
      <c r="T31" s="64">
        <v>1</v>
      </c>
      <c r="U31" s="16">
        <f t="shared" si="12"/>
        <v>36</v>
      </c>
    </row>
    <row r="32" spans="1:21" ht="14.1" customHeight="1" x14ac:dyDescent="0.25">
      <c r="A32" s="6">
        <v>239</v>
      </c>
      <c r="B32" s="62" t="s">
        <v>135</v>
      </c>
      <c r="C32" s="65">
        <v>73</v>
      </c>
      <c r="D32" s="65" t="s">
        <v>121</v>
      </c>
      <c r="E32" s="65">
        <v>30</v>
      </c>
      <c r="F32" s="56">
        <v>9</v>
      </c>
      <c r="G32" s="63">
        <v>1</v>
      </c>
      <c r="H32" s="63">
        <v>1</v>
      </c>
      <c r="I32" s="63">
        <v>0</v>
      </c>
      <c r="J32" s="63">
        <v>0</v>
      </c>
      <c r="K32" s="63">
        <v>1</v>
      </c>
      <c r="L32" s="56">
        <v>1</v>
      </c>
      <c r="M32" s="56">
        <v>0</v>
      </c>
      <c r="N32" s="56">
        <v>0</v>
      </c>
      <c r="O32" s="56">
        <v>0</v>
      </c>
      <c r="P32" s="56">
        <f t="shared" si="11"/>
        <v>15</v>
      </c>
      <c r="Q32" s="56">
        <v>0</v>
      </c>
      <c r="R32" s="56">
        <v>2</v>
      </c>
      <c r="S32" s="64">
        <v>2</v>
      </c>
      <c r="T32" s="64">
        <v>1</v>
      </c>
      <c r="U32" s="16">
        <f t="shared" si="12"/>
        <v>30</v>
      </c>
    </row>
    <row r="33" spans="1:21" ht="14.1" customHeight="1" x14ac:dyDescent="0.25">
      <c r="A33" s="5">
        <v>239</v>
      </c>
      <c r="B33" s="62" t="s">
        <v>135</v>
      </c>
      <c r="C33" s="56">
        <v>76</v>
      </c>
      <c r="D33" s="56" t="s">
        <v>105</v>
      </c>
      <c r="E33" s="56">
        <v>48</v>
      </c>
      <c r="F33" s="56">
        <v>12</v>
      </c>
      <c r="G33" s="63">
        <v>2</v>
      </c>
      <c r="H33" s="63">
        <v>2</v>
      </c>
      <c r="I33" s="63">
        <v>1</v>
      </c>
      <c r="J33" s="63">
        <v>1</v>
      </c>
      <c r="K33" s="63">
        <v>1</v>
      </c>
      <c r="L33" s="56">
        <v>2</v>
      </c>
      <c r="M33" s="56">
        <v>1</v>
      </c>
      <c r="N33" s="56">
        <v>0</v>
      </c>
      <c r="O33" s="56">
        <v>0</v>
      </c>
      <c r="P33" s="56">
        <f t="shared" si="11"/>
        <v>24</v>
      </c>
      <c r="Q33" s="56">
        <v>0</v>
      </c>
      <c r="R33" s="56">
        <v>2</v>
      </c>
      <c r="S33" s="56">
        <v>2</v>
      </c>
      <c r="T33" s="64">
        <v>1</v>
      </c>
      <c r="U33" s="16">
        <f t="shared" si="12"/>
        <v>48</v>
      </c>
    </row>
    <row r="34" spans="1:21" ht="14.1" customHeight="1" x14ac:dyDescent="0.25">
      <c r="A34" s="5">
        <v>239</v>
      </c>
      <c r="B34" s="62" t="s">
        <v>135</v>
      </c>
      <c r="C34" s="56">
        <v>75</v>
      </c>
      <c r="D34" s="56" t="s">
        <v>118</v>
      </c>
      <c r="E34" s="56">
        <v>48</v>
      </c>
      <c r="F34" s="56">
        <v>12</v>
      </c>
      <c r="G34" s="63">
        <v>2</v>
      </c>
      <c r="H34" s="63">
        <v>2</v>
      </c>
      <c r="I34" s="63">
        <v>1</v>
      </c>
      <c r="J34" s="63">
        <v>1</v>
      </c>
      <c r="K34" s="63">
        <v>1</v>
      </c>
      <c r="L34" s="56">
        <v>2</v>
      </c>
      <c r="M34" s="56">
        <v>1</v>
      </c>
      <c r="N34" s="56">
        <v>0</v>
      </c>
      <c r="O34" s="56">
        <v>0</v>
      </c>
      <c r="P34" s="56">
        <f t="shared" si="11"/>
        <v>24</v>
      </c>
      <c r="Q34" s="56">
        <v>0</v>
      </c>
      <c r="R34" s="56">
        <v>2</v>
      </c>
      <c r="S34" s="64">
        <v>2</v>
      </c>
      <c r="T34" s="64">
        <v>1</v>
      </c>
      <c r="U34" s="16">
        <f t="shared" si="12"/>
        <v>48</v>
      </c>
    </row>
    <row r="35" spans="1:21" ht="14.1" customHeight="1" x14ac:dyDescent="0.25">
      <c r="A35" s="5">
        <v>239</v>
      </c>
      <c r="B35" s="62" t="s">
        <v>135</v>
      </c>
      <c r="C35" s="56">
        <v>15</v>
      </c>
      <c r="D35" s="56" t="s">
        <v>196</v>
      </c>
      <c r="E35" s="56">
        <v>25</v>
      </c>
      <c r="F35" s="56">
        <v>7</v>
      </c>
      <c r="G35" s="63">
        <v>1</v>
      </c>
      <c r="H35" s="63">
        <v>1</v>
      </c>
      <c r="I35" s="63">
        <v>0</v>
      </c>
      <c r="J35" s="63">
        <v>0</v>
      </c>
      <c r="K35" s="63">
        <v>0</v>
      </c>
      <c r="L35" s="56">
        <v>1</v>
      </c>
      <c r="M35" s="56">
        <v>0</v>
      </c>
      <c r="N35" s="56">
        <v>0</v>
      </c>
      <c r="O35" s="56">
        <v>0</v>
      </c>
      <c r="P35" s="56">
        <v>13</v>
      </c>
      <c r="Q35" s="56">
        <v>0</v>
      </c>
      <c r="R35" s="56">
        <v>2</v>
      </c>
      <c r="S35" s="64">
        <v>1</v>
      </c>
      <c r="T35" s="64">
        <v>1</v>
      </c>
      <c r="U35" s="16">
        <f t="shared" si="12"/>
        <v>25</v>
      </c>
    </row>
    <row r="36" spans="1:21" ht="14.1" customHeight="1" x14ac:dyDescent="0.25">
      <c r="A36" s="58">
        <v>239</v>
      </c>
      <c r="B36" s="62" t="s">
        <v>135</v>
      </c>
      <c r="C36" s="56">
        <v>78</v>
      </c>
      <c r="D36" s="56" t="s">
        <v>106</v>
      </c>
      <c r="E36" s="56">
        <v>40</v>
      </c>
      <c r="F36" s="56">
        <v>11</v>
      </c>
      <c r="G36" s="63">
        <v>2</v>
      </c>
      <c r="H36" s="63">
        <v>2</v>
      </c>
      <c r="I36" s="63">
        <v>0</v>
      </c>
      <c r="J36" s="63">
        <v>0</v>
      </c>
      <c r="K36" s="63">
        <f t="shared" ref="K36:K37" si="13">P36*5/100</f>
        <v>1</v>
      </c>
      <c r="L36" s="56">
        <v>2</v>
      </c>
      <c r="M36" s="56">
        <v>0</v>
      </c>
      <c r="N36" s="56">
        <v>0</v>
      </c>
      <c r="O36" s="56">
        <v>0</v>
      </c>
      <c r="P36" s="56">
        <f t="shared" si="11"/>
        <v>20</v>
      </c>
      <c r="Q36" s="56">
        <v>0</v>
      </c>
      <c r="R36" s="56">
        <v>2</v>
      </c>
      <c r="S36" s="64">
        <f t="shared" ref="S36:S37" si="14">P36*10%</f>
        <v>2</v>
      </c>
      <c r="T36" s="64">
        <f t="shared" ref="T36:T37" si="15">P36*5/100</f>
        <v>1</v>
      </c>
      <c r="U36" s="16">
        <f t="shared" si="12"/>
        <v>40</v>
      </c>
    </row>
    <row r="37" spans="1:21" ht="14.1" customHeight="1" x14ac:dyDescent="0.25">
      <c r="A37" s="5">
        <v>239</v>
      </c>
      <c r="B37" s="62" t="s">
        <v>135</v>
      </c>
      <c r="C37" s="56">
        <v>87</v>
      </c>
      <c r="D37" s="56" t="s">
        <v>107</v>
      </c>
      <c r="E37" s="56">
        <v>40</v>
      </c>
      <c r="F37" s="56">
        <v>9</v>
      </c>
      <c r="G37" s="63">
        <v>2</v>
      </c>
      <c r="H37" s="63">
        <v>1</v>
      </c>
      <c r="I37" s="63">
        <v>1</v>
      </c>
      <c r="J37" s="63">
        <v>1</v>
      </c>
      <c r="K37" s="63">
        <f t="shared" si="13"/>
        <v>1</v>
      </c>
      <c r="L37" s="56">
        <v>2</v>
      </c>
      <c r="M37" s="56">
        <v>1</v>
      </c>
      <c r="N37" s="56">
        <v>0</v>
      </c>
      <c r="O37" s="56">
        <v>0</v>
      </c>
      <c r="P37" s="56">
        <f t="shared" si="11"/>
        <v>20</v>
      </c>
      <c r="Q37" s="56">
        <v>0</v>
      </c>
      <c r="R37" s="56">
        <v>2</v>
      </c>
      <c r="S37" s="64">
        <f t="shared" si="14"/>
        <v>2</v>
      </c>
      <c r="T37" s="64">
        <f t="shared" si="15"/>
        <v>1</v>
      </c>
      <c r="U37" s="16">
        <f t="shared" si="12"/>
        <v>40</v>
      </c>
    </row>
    <row r="38" spans="1:21" ht="14.1" customHeight="1" x14ac:dyDescent="0.25">
      <c r="A38" s="5"/>
      <c r="B38" s="9"/>
      <c r="C38" s="5"/>
      <c r="D38" s="5"/>
      <c r="E38" s="16">
        <f>+E25+E26+E27+E28+E29+E30+E31+E32+E33+E34+E35+E36+E37</f>
        <v>472</v>
      </c>
      <c r="F38" s="16">
        <f t="shared" ref="F38:U38" si="16">+F25+F26+F27+F28+F29+F30+F31+F32+F33+F34+F35+F36+F37</f>
        <v>128</v>
      </c>
      <c r="G38" s="16">
        <f t="shared" si="16"/>
        <v>21</v>
      </c>
      <c r="H38" s="16">
        <f t="shared" si="16"/>
        <v>18</v>
      </c>
      <c r="I38" s="16">
        <f t="shared" si="16"/>
        <v>5</v>
      </c>
      <c r="J38" s="16">
        <f t="shared" si="16"/>
        <v>4</v>
      </c>
      <c r="K38" s="16">
        <f t="shared" si="16"/>
        <v>11</v>
      </c>
      <c r="L38" s="16">
        <f t="shared" si="16"/>
        <v>18</v>
      </c>
      <c r="M38" s="16">
        <f t="shared" si="16"/>
        <v>5</v>
      </c>
      <c r="N38" s="16">
        <f t="shared" si="16"/>
        <v>0</v>
      </c>
      <c r="O38" s="16">
        <f t="shared" si="16"/>
        <v>0</v>
      </c>
      <c r="P38" s="16">
        <f t="shared" si="16"/>
        <v>236</v>
      </c>
      <c r="Q38" s="16">
        <f t="shared" si="16"/>
        <v>0</v>
      </c>
      <c r="R38" s="16">
        <f t="shared" si="16"/>
        <v>26</v>
      </c>
      <c r="S38" s="16">
        <f t="shared" si="16"/>
        <v>23</v>
      </c>
      <c r="T38" s="16">
        <f t="shared" si="16"/>
        <v>12</v>
      </c>
      <c r="U38" s="16">
        <f t="shared" si="16"/>
        <v>472</v>
      </c>
    </row>
    <row r="39" spans="1:21" ht="14.1" customHeight="1" thickBot="1" x14ac:dyDescent="0.3">
      <c r="A39" s="5"/>
      <c r="B39" s="9"/>
      <c r="C39" s="5"/>
      <c r="D39" s="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ht="14.1" customHeight="1" thickBot="1" x14ac:dyDescent="0.3">
      <c r="A40" s="3">
        <v>200</v>
      </c>
      <c r="B40" s="3" t="s">
        <v>39</v>
      </c>
      <c r="C40" s="3">
        <v>23</v>
      </c>
      <c r="D40" s="13" t="s">
        <v>40</v>
      </c>
      <c r="E40" s="13">
        <v>34</v>
      </c>
      <c r="F40" s="54">
        <v>16</v>
      </c>
      <c r="G40" s="4">
        <v>3</v>
      </c>
      <c r="H40" s="4">
        <v>2</v>
      </c>
      <c r="I40" s="4">
        <v>1</v>
      </c>
      <c r="J40" s="4">
        <v>0</v>
      </c>
      <c r="K40" s="4">
        <v>1</v>
      </c>
      <c r="L40" s="4">
        <v>5</v>
      </c>
      <c r="M40" s="4">
        <v>2</v>
      </c>
      <c r="N40" s="4">
        <v>2</v>
      </c>
      <c r="O40" s="4">
        <v>0</v>
      </c>
      <c r="P40" s="4">
        <v>0</v>
      </c>
      <c r="Q40" s="4">
        <v>0</v>
      </c>
      <c r="R40" s="4">
        <v>2</v>
      </c>
      <c r="S40" s="4">
        <v>3</v>
      </c>
      <c r="T40" s="4">
        <v>2</v>
      </c>
      <c r="U40" s="16">
        <f t="shared" ref="U40:U43" si="17">F40+G40+H40+I40+J40+K40+L40+M40+N40+O40+P40+Q40+R40</f>
        <v>34</v>
      </c>
    </row>
    <row r="41" spans="1:21" ht="14.1" customHeight="1" thickBot="1" x14ac:dyDescent="0.3">
      <c r="A41" s="5">
        <v>200</v>
      </c>
      <c r="B41" s="3" t="s">
        <v>39</v>
      </c>
      <c r="C41" s="5">
        <v>89</v>
      </c>
      <c r="D41" s="59" t="s">
        <v>41</v>
      </c>
      <c r="E41" s="59">
        <v>29</v>
      </c>
      <c r="F41" s="54">
        <v>15</v>
      </c>
      <c r="G41" s="4">
        <v>2</v>
      </c>
      <c r="H41" s="4">
        <v>2</v>
      </c>
      <c r="I41" s="4">
        <v>0</v>
      </c>
      <c r="J41" s="4">
        <v>1</v>
      </c>
      <c r="K41" s="4">
        <v>1</v>
      </c>
      <c r="L41" s="4">
        <v>4</v>
      </c>
      <c r="M41" s="4">
        <v>1</v>
      </c>
      <c r="N41" s="4">
        <v>1</v>
      </c>
      <c r="O41" s="4">
        <v>0</v>
      </c>
      <c r="P41" s="4">
        <v>0</v>
      </c>
      <c r="Q41" s="4">
        <v>0</v>
      </c>
      <c r="R41" s="4">
        <v>2</v>
      </c>
      <c r="S41" s="4">
        <v>3</v>
      </c>
      <c r="T41" s="4">
        <v>1</v>
      </c>
      <c r="U41" s="16">
        <f t="shared" si="17"/>
        <v>29</v>
      </c>
    </row>
    <row r="42" spans="1:21" ht="14.1" customHeight="1" thickBot="1" x14ac:dyDescent="0.3">
      <c r="A42" s="5">
        <v>200</v>
      </c>
      <c r="B42" s="3" t="s">
        <v>39</v>
      </c>
      <c r="C42" s="5">
        <v>76</v>
      </c>
      <c r="D42" s="59" t="s">
        <v>42</v>
      </c>
      <c r="E42" s="59">
        <v>48</v>
      </c>
      <c r="F42" s="54">
        <v>26</v>
      </c>
      <c r="G42" s="4">
        <v>4</v>
      </c>
      <c r="H42" s="4">
        <v>3</v>
      </c>
      <c r="I42" s="4">
        <v>1</v>
      </c>
      <c r="J42" s="4">
        <v>0</v>
      </c>
      <c r="K42" s="4">
        <v>1</v>
      </c>
      <c r="L42" s="4">
        <v>7</v>
      </c>
      <c r="M42" s="4">
        <v>2</v>
      </c>
      <c r="N42" s="4">
        <v>2</v>
      </c>
      <c r="O42" s="4">
        <v>0</v>
      </c>
      <c r="P42" s="4">
        <v>0</v>
      </c>
      <c r="Q42" s="4">
        <f t="shared" ref="Q42" si="18">O42*7%</f>
        <v>0</v>
      </c>
      <c r="R42" s="4">
        <v>2</v>
      </c>
      <c r="S42" s="4">
        <v>5</v>
      </c>
      <c r="T42" s="4">
        <v>2</v>
      </c>
      <c r="U42" s="16">
        <f t="shared" si="17"/>
        <v>48</v>
      </c>
    </row>
    <row r="43" spans="1:21" ht="14.1" customHeight="1" thickBot="1" x14ac:dyDescent="0.3">
      <c r="A43" s="5">
        <v>200</v>
      </c>
      <c r="B43" s="3" t="s">
        <v>39</v>
      </c>
      <c r="C43" s="5">
        <v>46</v>
      </c>
      <c r="D43" s="59" t="s">
        <v>37</v>
      </c>
      <c r="E43" s="59">
        <v>29</v>
      </c>
      <c r="F43" s="54">
        <v>15</v>
      </c>
      <c r="G43" s="4">
        <v>2</v>
      </c>
      <c r="H43" s="4">
        <v>2</v>
      </c>
      <c r="I43" s="4">
        <v>0</v>
      </c>
      <c r="J43" s="4">
        <v>1</v>
      </c>
      <c r="K43" s="4">
        <v>1</v>
      </c>
      <c r="L43" s="4">
        <v>4</v>
      </c>
      <c r="M43" s="4">
        <v>1</v>
      </c>
      <c r="N43" s="4">
        <v>1</v>
      </c>
      <c r="O43" s="4">
        <v>0</v>
      </c>
      <c r="P43" s="4">
        <v>0</v>
      </c>
      <c r="Q43" s="4">
        <v>0</v>
      </c>
      <c r="R43" s="4">
        <v>2</v>
      </c>
      <c r="S43" s="4">
        <v>3</v>
      </c>
      <c r="T43" s="4">
        <v>2</v>
      </c>
      <c r="U43" s="16">
        <f t="shared" si="17"/>
        <v>29</v>
      </c>
    </row>
    <row r="44" spans="1:21" ht="14.1" customHeight="1" x14ac:dyDescent="0.25">
      <c r="A44" s="5"/>
      <c r="B44" s="12"/>
      <c r="C44" s="5"/>
      <c r="D44" s="46"/>
      <c r="E44" s="16">
        <f>+E40+E41+E42+E43</f>
        <v>140</v>
      </c>
      <c r="F44" s="16">
        <f t="shared" ref="F44:U44" si="19">+F40+F41+F42+F43</f>
        <v>72</v>
      </c>
      <c r="G44" s="16">
        <f t="shared" si="19"/>
        <v>11</v>
      </c>
      <c r="H44" s="16">
        <f t="shared" si="19"/>
        <v>9</v>
      </c>
      <c r="I44" s="16">
        <f t="shared" si="19"/>
        <v>2</v>
      </c>
      <c r="J44" s="16">
        <f t="shared" si="19"/>
        <v>2</v>
      </c>
      <c r="K44" s="16">
        <f t="shared" si="19"/>
        <v>4</v>
      </c>
      <c r="L44" s="16">
        <f t="shared" si="19"/>
        <v>20</v>
      </c>
      <c r="M44" s="16">
        <f t="shared" si="19"/>
        <v>6</v>
      </c>
      <c r="N44" s="16">
        <f t="shared" si="19"/>
        <v>6</v>
      </c>
      <c r="O44" s="16">
        <f t="shared" si="19"/>
        <v>0</v>
      </c>
      <c r="P44" s="16">
        <f t="shared" si="19"/>
        <v>0</v>
      </c>
      <c r="Q44" s="16">
        <f t="shared" si="19"/>
        <v>0</v>
      </c>
      <c r="R44" s="16">
        <f t="shared" si="19"/>
        <v>8</v>
      </c>
      <c r="S44" s="16">
        <f t="shared" si="19"/>
        <v>14</v>
      </c>
      <c r="T44" s="16">
        <f t="shared" si="19"/>
        <v>7</v>
      </c>
      <c r="U44" s="16">
        <f t="shared" si="19"/>
        <v>140</v>
      </c>
    </row>
    <row r="45" spans="1:21" ht="14.1" customHeight="1" thickBot="1" x14ac:dyDescent="0.3">
      <c r="A45" s="3"/>
      <c r="B45" s="9"/>
      <c r="C45" s="3"/>
      <c r="D45" s="3"/>
      <c r="E45" s="16"/>
      <c r="F45" s="16"/>
      <c r="G45" s="16"/>
      <c r="H45" s="16"/>
      <c r="I45" s="16"/>
      <c r="J45" s="16"/>
      <c r="K45" s="16"/>
      <c r="L45" s="16"/>
      <c r="M45" s="16"/>
      <c r="N45" s="15"/>
      <c r="O45" s="15"/>
      <c r="P45" s="16"/>
      <c r="Q45" s="16"/>
      <c r="R45" s="16"/>
      <c r="S45" s="16"/>
      <c r="T45" s="16"/>
      <c r="U45" s="16"/>
    </row>
    <row r="46" spans="1:21" ht="14.1" customHeight="1" thickBot="1" x14ac:dyDescent="0.3">
      <c r="A46" s="3">
        <v>204</v>
      </c>
      <c r="B46" s="3" t="s">
        <v>43</v>
      </c>
      <c r="C46" s="3">
        <v>6</v>
      </c>
      <c r="D46" s="13" t="s">
        <v>44</v>
      </c>
      <c r="E46" s="13">
        <v>36</v>
      </c>
      <c r="F46" s="54">
        <v>19</v>
      </c>
      <c r="G46" s="4">
        <v>3</v>
      </c>
      <c r="H46" s="4">
        <v>3</v>
      </c>
      <c r="I46" s="4">
        <v>1</v>
      </c>
      <c r="J46" s="4">
        <v>0</v>
      </c>
      <c r="K46" s="4">
        <v>1</v>
      </c>
      <c r="L46" s="4">
        <v>5</v>
      </c>
      <c r="M46" s="4">
        <v>2</v>
      </c>
      <c r="N46" s="4">
        <v>0</v>
      </c>
      <c r="O46" s="4">
        <v>0</v>
      </c>
      <c r="P46" s="4">
        <v>0</v>
      </c>
      <c r="Q46" s="4">
        <v>0</v>
      </c>
      <c r="R46" s="4">
        <v>2</v>
      </c>
      <c r="S46" s="4">
        <v>4</v>
      </c>
      <c r="T46" s="4">
        <v>2</v>
      </c>
      <c r="U46" s="16">
        <f t="shared" ref="U46:U53" si="20">F46+G46+H46+I46+J46+K46+L46+M46+N46+O46+P46+Q46+R46</f>
        <v>36</v>
      </c>
    </row>
    <row r="47" spans="1:21" ht="14.1" customHeight="1" thickBot="1" x14ac:dyDescent="0.3">
      <c r="A47" s="3">
        <v>204</v>
      </c>
      <c r="B47" s="3" t="s">
        <v>43</v>
      </c>
      <c r="C47" s="3">
        <v>5</v>
      </c>
      <c r="D47" s="59" t="s">
        <v>182</v>
      </c>
      <c r="E47" s="59">
        <v>48</v>
      </c>
      <c r="F47" s="54">
        <v>28</v>
      </c>
      <c r="G47" s="4">
        <v>4</v>
      </c>
      <c r="H47" s="4">
        <v>3</v>
      </c>
      <c r="I47" s="4">
        <v>1</v>
      </c>
      <c r="J47" s="4">
        <v>0</v>
      </c>
      <c r="K47" s="4">
        <v>1</v>
      </c>
      <c r="L47" s="4">
        <v>7</v>
      </c>
      <c r="M47" s="4">
        <v>2</v>
      </c>
      <c r="N47" s="4">
        <v>0</v>
      </c>
      <c r="O47" s="4">
        <v>0</v>
      </c>
      <c r="P47" s="4">
        <v>0</v>
      </c>
      <c r="Q47" s="4">
        <f t="shared" ref="Q47" si="21">O47*7%</f>
        <v>0</v>
      </c>
      <c r="R47" s="4">
        <v>2</v>
      </c>
      <c r="S47" s="4">
        <v>5</v>
      </c>
      <c r="T47" s="4">
        <v>2</v>
      </c>
      <c r="U47" s="16">
        <f t="shared" si="20"/>
        <v>48</v>
      </c>
    </row>
    <row r="48" spans="1:21" ht="14.1" customHeight="1" thickBot="1" x14ac:dyDescent="0.3">
      <c r="A48" s="3">
        <v>204</v>
      </c>
      <c r="B48" s="3" t="s">
        <v>43</v>
      </c>
      <c r="C48" s="3">
        <v>95</v>
      </c>
      <c r="D48" s="59" t="s">
        <v>45</v>
      </c>
      <c r="E48" s="59">
        <v>36</v>
      </c>
      <c r="F48" s="54">
        <v>20</v>
      </c>
      <c r="G48" s="4">
        <v>3</v>
      </c>
      <c r="H48" s="4">
        <v>3</v>
      </c>
      <c r="I48" s="4">
        <v>0</v>
      </c>
      <c r="J48" s="4">
        <v>0</v>
      </c>
      <c r="K48" s="4">
        <v>1</v>
      </c>
      <c r="L48" s="4">
        <v>5</v>
      </c>
      <c r="M48" s="4">
        <v>2</v>
      </c>
      <c r="N48" s="4">
        <v>0</v>
      </c>
      <c r="O48" s="4">
        <v>0</v>
      </c>
      <c r="P48" s="4">
        <v>0</v>
      </c>
      <c r="Q48" s="4">
        <v>0</v>
      </c>
      <c r="R48" s="4">
        <v>2</v>
      </c>
      <c r="S48" s="4">
        <v>4</v>
      </c>
      <c r="T48" s="4">
        <v>2</v>
      </c>
      <c r="U48" s="16">
        <f t="shared" si="20"/>
        <v>36</v>
      </c>
    </row>
    <row r="49" spans="1:21" ht="14.1" customHeight="1" thickBot="1" x14ac:dyDescent="0.3">
      <c r="A49" s="3">
        <v>204</v>
      </c>
      <c r="B49" s="3" t="s">
        <v>43</v>
      </c>
      <c r="C49" s="3">
        <v>8</v>
      </c>
      <c r="D49" s="59" t="s">
        <v>21</v>
      </c>
      <c r="E49" s="59">
        <v>48</v>
      </c>
      <c r="F49" s="54">
        <v>28</v>
      </c>
      <c r="G49" s="4">
        <v>4</v>
      </c>
      <c r="H49" s="4">
        <v>3</v>
      </c>
      <c r="I49" s="4">
        <v>1</v>
      </c>
      <c r="J49" s="4">
        <v>0</v>
      </c>
      <c r="K49" s="4">
        <v>1</v>
      </c>
      <c r="L49" s="4">
        <v>7</v>
      </c>
      <c r="M49" s="4">
        <v>2</v>
      </c>
      <c r="N49" s="4">
        <v>0</v>
      </c>
      <c r="O49" s="4">
        <v>0</v>
      </c>
      <c r="P49" s="4">
        <v>0</v>
      </c>
      <c r="Q49" s="4">
        <f t="shared" ref="Q49" si="22">O49*7%</f>
        <v>0</v>
      </c>
      <c r="R49" s="4">
        <v>2</v>
      </c>
      <c r="S49" s="4">
        <v>5</v>
      </c>
      <c r="T49" s="4">
        <v>3</v>
      </c>
      <c r="U49" s="16">
        <f t="shared" si="20"/>
        <v>48</v>
      </c>
    </row>
    <row r="50" spans="1:21" ht="14.1" customHeight="1" thickBot="1" x14ac:dyDescent="0.3">
      <c r="A50" s="3">
        <v>204</v>
      </c>
      <c r="B50" s="3" t="s">
        <v>43</v>
      </c>
      <c r="C50" s="3">
        <v>10</v>
      </c>
      <c r="D50" s="59" t="s">
        <v>26</v>
      </c>
      <c r="E50" s="59">
        <v>36</v>
      </c>
      <c r="F50" s="54">
        <v>19</v>
      </c>
      <c r="G50" s="4">
        <v>3</v>
      </c>
      <c r="H50" s="4">
        <v>3</v>
      </c>
      <c r="I50" s="4">
        <v>0</v>
      </c>
      <c r="J50" s="4">
        <v>0</v>
      </c>
      <c r="K50" s="4">
        <v>1</v>
      </c>
      <c r="L50" s="4">
        <v>5</v>
      </c>
      <c r="M50" s="4">
        <v>3</v>
      </c>
      <c r="N50" s="4">
        <v>0</v>
      </c>
      <c r="O50" s="4">
        <v>0</v>
      </c>
      <c r="P50" s="4">
        <v>0</v>
      </c>
      <c r="Q50" s="4">
        <v>0</v>
      </c>
      <c r="R50" s="4">
        <v>2</v>
      </c>
      <c r="S50" s="4">
        <v>4</v>
      </c>
      <c r="T50" s="4">
        <v>2</v>
      </c>
      <c r="U50" s="16">
        <f t="shared" si="20"/>
        <v>36</v>
      </c>
    </row>
    <row r="51" spans="1:21" ht="14.1" customHeight="1" thickBot="1" x14ac:dyDescent="0.3">
      <c r="A51" s="3">
        <v>204</v>
      </c>
      <c r="B51" s="3" t="s">
        <v>43</v>
      </c>
      <c r="C51" s="3">
        <v>43</v>
      </c>
      <c r="D51" s="59" t="s">
        <v>32</v>
      </c>
      <c r="E51" s="59">
        <v>29</v>
      </c>
      <c r="F51" s="54">
        <v>17</v>
      </c>
      <c r="G51" s="4">
        <v>2</v>
      </c>
      <c r="H51" s="4">
        <v>2</v>
      </c>
      <c r="I51" s="4">
        <v>0</v>
      </c>
      <c r="J51" s="4">
        <v>1</v>
      </c>
      <c r="K51" s="4">
        <v>1</v>
      </c>
      <c r="L51" s="4">
        <v>4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2</v>
      </c>
      <c r="S51" s="4">
        <v>3</v>
      </c>
      <c r="T51" s="4">
        <v>1</v>
      </c>
      <c r="U51" s="16">
        <f t="shared" si="20"/>
        <v>29</v>
      </c>
    </row>
    <row r="52" spans="1:21" ht="14.1" customHeight="1" thickBot="1" x14ac:dyDescent="0.3">
      <c r="A52" s="3">
        <v>204</v>
      </c>
      <c r="B52" s="3" t="s">
        <v>43</v>
      </c>
      <c r="C52" s="3">
        <v>41</v>
      </c>
      <c r="D52" s="59" t="s">
        <v>31</v>
      </c>
      <c r="E52" s="59">
        <v>29</v>
      </c>
      <c r="F52" s="54">
        <v>16</v>
      </c>
      <c r="G52" s="4">
        <v>2</v>
      </c>
      <c r="H52" s="4">
        <v>2</v>
      </c>
      <c r="I52" s="4">
        <v>0</v>
      </c>
      <c r="J52" s="4">
        <v>1</v>
      </c>
      <c r="K52" s="4">
        <v>0</v>
      </c>
      <c r="L52" s="4">
        <v>5</v>
      </c>
      <c r="M52" s="4">
        <v>1</v>
      </c>
      <c r="N52" s="4">
        <v>0</v>
      </c>
      <c r="O52" s="4">
        <v>0</v>
      </c>
      <c r="P52" s="4">
        <v>0</v>
      </c>
      <c r="Q52" s="4">
        <v>0</v>
      </c>
      <c r="R52" s="4">
        <v>2</v>
      </c>
      <c r="S52" s="4">
        <v>2</v>
      </c>
      <c r="T52" s="4">
        <v>1</v>
      </c>
      <c r="U52" s="16">
        <f t="shared" si="20"/>
        <v>29</v>
      </c>
    </row>
    <row r="53" spans="1:21" ht="14.1" customHeight="1" thickBot="1" x14ac:dyDescent="0.3">
      <c r="A53" s="3">
        <v>204</v>
      </c>
      <c r="B53" s="3" t="s">
        <v>43</v>
      </c>
      <c r="C53" s="3">
        <v>32</v>
      </c>
      <c r="D53" s="59" t="s">
        <v>33</v>
      </c>
      <c r="E53" s="59">
        <v>29</v>
      </c>
      <c r="F53" s="54">
        <v>16</v>
      </c>
      <c r="G53" s="4">
        <v>2</v>
      </c>
      <c r="H53" s="4">
        <v>2</v>
      </c>
      <c r="I53" s="4">
        <v>0</v>
      </c>
      <c r="J53" s="4">
        <v>1</v>
      </c>
      <c r="K53" s="4">
        <v>1</v>
      </c>
      <c r="L53" s="4">
        <v>4</v>
      </c>
      <c r="M53" s="4">
        <v>1</v>
      </c>
      <c r="N53" s="4">
        <v>0</v>
      </c>
      <c r="O53" s="4">
        <v>0</v>
      </c>
      <c r="P53" s="4">
        <v>0</v>
      </c>
      <c r="Q53" s="4">
        <v>0</v>
      </c>
      <c r="R53" s="4">
        <v>2</v>
      </c>
      <c r="S53" s="4">
        <v>2</v>
      </c>
      <c r="T53" s="4">
        <v>1</v>
      </c>
      <c r="U53" s="16">
        <f t="shared" si="20"/>
        <v>29</v>
      </c>
    </row>
    <row r="54" spans="1:21" ht="14.1" customHeight="1" x14ac:dyDescent="0.25">
      <c r="A54" s="3"/>
      <c r="B54" s="9"/>
      <c r="C54" s="3"/>
      <c r="D54" s="3"/>
      <c r="E54" s="16">
        <f>+E50+E51+E52+E53+E46+E47+E48+E49</f>
        <v>291</v>
      </c>
      <c r="F54" s="16">
        <f t="shared" ref="F54:U54" si="23">+F50+F51+F52+F53+F46+F47+F48+F49</f>
        <v>163</v>
      </c>
      <c r="G54" s="16">
        <f t="shared" si="23"/>
        <v>23</v>
      </c>
      <c r="H54" s="16">
        <f t="shared" si="23"/>
        <v>21</v>
      </c>
      <c r="I54" s="16">
        <f t="shared" si="23"/>
        <v>3</v>
      </c>
      <c r="J54" s="16">
        <f t="shared" si="23"/>
        <v>3</v>
      </c>
      <c r="K54" s="16">
        <f t="shared" si="23"/>
        <v>7</v>
      </c>
      <c r="L54" s="16">
        <f t="shared" si="23"/>
        <v>42</v>
      </c>
      <c r="M54" s="16">
        <f t="shared" si="23"/>
        <v>13</v>
      </c>
      <c r="N54" s="16">
        <f t="shared" si="23"/>
        <v>0</v>
      </c>
      <c r="O54" s="16">
        <f t="shared" si="23"/>
        <v>0</v>
      </c>
      <c r="P54" s="16">
        <f t="shared" si="23"/>
        <v>0</v>
      </c>
      <c r="Q54" s="16">
        <f t="shared" si="23"/>
        <v>0</v>
      </c>
      <c r="R54" s="16">
        <f t="shared" si="23"/>
        <v>16</v>
      </c>
      <c r="S54" s="16">
        <f t="shared" si="23"/>
        <v>29</v>
      </c>
      <c r="T54" s="16">
        <f t="shared" si="23"/>
        <v>14</v>
      </c>
      <c r="U54" s="16">
        <f t="shared" si="23"/>
        <v>291</v>
      </c>
    </row>
    <row r="55" spans="1:21" ht="14.1" customHeight="1" thickBot="1" x14ac:dyDescent="0.3">
      <c r="A55" s="3"/>
      <c r="B55" s="9"/>
      <c r="C55" s="3"/>
      <c r="D55" s="47"/>
      <c r="E55" s="48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ht="14.1" customHeight="1" thickBot="1" x14ac:dyDescent="0.3">
      <c r="A56" s="5">
        <v>206</v>
      </c>
      <c r="B56" s="5" t="s">
        <v>46</v>
      </c>
      <c r="C56" s="3">
        <v>77</v>
      </c>
      <c r="D56" s="13" t="s">
        <v>47</v>
      </c>
      <c r="E56" s="13">
        <v>50</v>
      </c>
      <c r="F56" s="54">
        <v>28</v>
      </c>
      <c r="G56" s="4">
        <f t="shared" ref="G56" si="24">E56*8%</f>
        <v>4</v>
      </c>
      <c r="H56" s="4">
        <v>4</v>
      </c>
      <c r="I56" s="4">
        <v>1</v>
      </c>
      <c r="J56" s="4">
        <v>0</v>
      </c>
      <c r="K56" s="4">
        <v>1</v>
      </c>
      <c r="L56" s="4">
        <v>8</v>
      </c>
      <c r="M56" s="4">
        <v>2</v>
      </c>
      <c r="N56" s="4">
        <v>0</v>
      </c>
      <c r="O56" s="4">
        <v>0</v>
      </c>
      <c r="P56" s="4">
        <v>0</v>
      </c>
      <c r="Q56" s="4">
        <v>0</v>
      </c>
      <c r="R56" s="4">
        <v>2</v>
      </c>
      <c r="S56" s="4">
        <f t="shared" ref="S56:S58" si="25">E56*10%</f>
        <v>5</v>
      </c>
      <c r="T56" s="4">
        <v>3</v>
      </c>
      <c r="U56" s="16">
        <f t="shared" ref="U56:U58" si="26">F56+G56+H56+I56+J56+K56+L56+M56+N56+O56+P56+Q56+R56</f>
        <v>50</v>
      </c>
    </row>
    <row r="57" spans="1:21" ht="14.1" customHeight="1" thickBot="1" x14ac:dyDescent="0.3">
      <c r="A57" s="5">
        <v>206</v>
      </c>
      <c r="B57" s="5" t="s">
        <v>46</v>
      </c>
      <c r="C57" s="3">
        <v>56</v>
      </c>
      <c r="D57" s="59" t="s">
        <v>48</v>
      </c>
      <c r="E57" s="59">
        <v>40</v>
      </c>
      <c r="F57" s="54">
        <v>22</v>
      </c>
      <c r="G57" s="4">
        <v>3</v>
      </c>
      <c r="H57" s="4">
        <v>3</v>
      </c>
      <c r="I57" s="4">
        <v>1</v>
      </c>
      <c r="J57" s="4">
        <v>0</v>
      </c>
      <c r="K57" s="4">
        <v>1</v>
      </c>
      <c r="L57" s="4">
        <f t="shared" ref="L57" si="27">E57*15%</f>
        <v>6</v>
      </c>
      <c r="M57" s="4">
        <f t="shared" ref="M57" si="28">E57*5%</f>
        <v>2</v>
      </c>
      <c r="N57" s="4">
        <v>0</v>
      </c>
      <c r="O57" s="4">
        <v>0</v>
      </c>
      <c r="P57" s="4">
        <v>0</v>
      </c>
      <c r="Q57" s="4">
        <v>0</v>
      </c>
      <c r="R57" s="4">
        <v>2</v>
      </c>
      <c r="S57" s="4">
        <f t="shared" si="25"/>
        <v>4</v>
      </c>
      <c r="T57" s="4">
        <f t="shared" ref="T57" si="29">E57*5/100</f>
        <v>2</v>
      </c>
      <c r="U57" s="16">
        <f t="shared" si="26"/>
        <v>40</v>
      </c>
    </row>
    <row r="58" spans="1:21" ht="14.1" customHeight="1" thickBot="1" x14ac:dyDescent="0.3">
      <c r="A58" s="5">
        <v>206</v>
      </c>
      <c r="B58" s="5" t="s">
        <v>46</v>
      </c>
      <c r="C58" s="3">
        <v>8</v>
      </c>
      <c r="D58" s="59" t="s">
        <v>21</v>
      </c>
      <c r="E58" s="59">
        <v>50</v>
      </c>
      <c r="F58" s="54">
        <v>28</v>
      </c>
      <c r="G58" s="4">
        <f t="shared" ref="G58" si="30">E58*8%</f>
        <v>4</v>
      </c>
      <c r="H58" s="4">
        <v>4</v>
      </c>
      <c r="I58" s="4">
        <v>0</v>
      </c>
      <c r="J58" s="4">
        <v>1</v>
      </c>
      <c r="K58" s="4">
        <v>1</v>
      </c>
      <c r="L58" s="4">
        <v>8</v>
      </c>
      <c r="M58" s="4">
        <v>2</v>
      </c>
      <c r="N58" s="4">
        <v>0</v>
      </c>
      <c r="O58" s="4">
        <v>0</v>
      </c>
      <c r="P58" s="4">
        <v>0</v>
      </c>
      <c r="Q58" s="4">
        <v>0</v>
      </c>
      <c r="R58" s="4">
        <v>2</v>
      </c>
      <c r="S58" s="4">
        <f t="shared" si="25"/>
        <v>5</v>
      </c>
      <c r="T58" s="4">
        <v>2</v>
      </c>
      <c r="U58" s="16">
        <f t="shared" si="26"/>
        <v>50</v>
      </c>
    </row>
    <row r="59" spans="1:21" ht="14.1" customHeight="1" thickBot="1" x14ac:dyDescent="0.3">
      <c r="A59" s="3"/>
      <c r="B59" s="9"/>
      <c r="C59" s="3"/>
      <c r="D59" s="3"/>
      <c r="E59" s="16">
        <f>E56+E57+E58</f>
        <v>140</v>
      </c>
      <c r="F59" s="16">
        <f t="shared" ref="F59:U59" si="31">F56+F57+F58</f>
        <v>78</v>
      </c>
      <c r="G59" s="16">
        <f t="shared" si="31"/>
        <v>11</v>
      </c>
      <c r="H59" s="16">
        <f t="shared" si="31"/>
        <v>11</v>
      </c>
      <c r="I59" s="16">
        <f t="shared" si="31"/>
        <v>2</v>
      </c>
      <c r="J59" s="16">
        <f t="shared" si="31"/>
        <v>1</v>
      </c>
      <c r="K59" s="16">
        <f t="shared" si="31"/>
        <v>3</v>
      </c>
      <c r="L59" s="16">
        <f t="shared" si="31"/>
        <v>22</v>
      </c>
      <c r="M59" s="16">
        <f t="shared" si="31"/>
        <v>6</v>
      </c>
      <c r="N59" s="16">
        <f t="shared" si="31"/>
        <v>0</v>
      </c>
      <c r="O59" s="16">
        <f t="shared" si="31"/>
        <v>0</v>
      </c>
      <c r="P59" s="16">
        <f t="shared" si="31"/>
        <v>0</v>
      </c>
      <c r="Q59" s="16">
        <f t="shared" si="31"/>
        <v>0</v>
      </c>
      <c r="R59" s="16">
        <f t="shared" si="31"/>
        <v>6</v>
      </c>
      <c r="S59" s="16">
        <f t="shared" si="31"/>
        <v>14</v>
      </c>
      <c r="T59" s="16">
        <f t="shared" si="31"/>
        <v>7</v>
      </c>
      <c r="U59" s="16">
        <f t="shared" si="31"/>
        <v>140</v>
      </c>
    </row>
    <row r="60" spans="1:21" ht="14.1" customHeight="1" thickBot="1" x14ac:dyDescent="0.3">
      <c r="A60" s="5">
        <v>268</v>
      </c>
      <c r="B60" s="5" t="s">
        <v>49</v>
      </c>
      <c r="C60" s="3">
        <v>76</v>
      </c>
      <c r="D60" s="13" t="s">
        <v>42</v>
      </c>
      <c r="E60" s="13">
        <v>36</v>
      </c>
      <c r="F60" s="54">
        <v>20</v>
      </c>
      <c r="G60" s="4">
        <v>3</v>
      </c>
      <c r="H60" s="4">
        <v>3</v>
      </c>
      <c r="I60" s="4">
        <v>0</v>
      </c>
      <c r="J60" s="4">
        <v>0</v>
      </c>
      <c r="K60" s="4">
        <v>1</v>
      </c>
      <c r="L60" s="4">
        <v>5</v>
      </c>
      <c r="M60" s="4">
        <v>2</v>
      </c>
      <c r="N60" s="4">
        <v>0</v>
      </c>
      <c r="O60" s="4">
        <v>0</v>
      </c>
      <c r="P60" s="4">
        <v>0</v>
      </c>
      <c r="Q60" s="4">
        <v>0</v>
      </c>
      <c r="R60" s="4">
        <v>2</v>
      </c>
      <c r="S60" s="4">
        <v>4</v>
      </c>
      <c r="T60" s="4">
        <v>2</v>
      </c>
      <c r="U60" s="16">
        <f t="shared" ref="U60:U62" si="32">F60+G60+H60+I60+J60+K60+L60+M60+N60+O60+P60+Q60+R60</f>
        <v>36</v>
      </c>
    </row>
    <row r="61" spans="1:21" ht="14.1" customHeight="1" thickBot="1" x14ac:dyDescent="0.3">
      <c r="A61" s="5">
        <v>268</v>
      </c>
      <c r="B61" s="5" t="s">
        <v>49</v>
      </c>
      <c r="C61" s="3">
        <v>41</v>
      </c>
      <c r="D61" s="59" t="s">
        <v>31</v>
      </c>
      <c r="E61" s="59">
        <v>36</v>
      </c>
      <c r="F61" s="54">
        <v>20</v>
      </c>
      <c r="G61" s="4">
        <v>3</v>
      </c>
      <c r="H61" s="4">
        <v>3</v>
      </c>
      <c r="I61" s="4">
        <v>0</v>
      </c>
      <c r="J61" s="4">
        <v>0</v>
      </c>
      <c r="K61" s="4">
        <v>1</v>
      </c>
      <c r="L61" s="4">
        <v>5</v>
      </c>
      <c r="M61" s="4">
        <v>2</v>
      </c>
      <c r="N61" s="4">
        <v>0</v>
      </c>
      <c r="O61" s="4">
        <v>0</v>
      </c>
      <c r="P61" s="4">
        <v>0</v>
      </c>
      <c r="Q61" s="4">
        <v>0</v>
      </c>
      <c r="R61" s="4">
        <v>2</v>
      </c>
      <c r="S61" s="4">
        <v>4</v>
      </c>
      <c r="T61" s="4">
        <v>2</v>
      </c>
      <c r="U61" s="16">
        <f t="shared" si="32"/>
        <v>36</v>
      </c>
    </row>
    <row r="62" spans="1:21" ht="14.1" customHeight="1" thickBot="1" x14ac:dyDescent="0.3">
      <c r="A62" s="5">
        <v>268</v>
      </c>
      <c r="B62" s="5" t="s">
        <v>49</v>
      </c>
      <c r="C62" s="3">
        <v>6</v>
      </c>
      <c r="D62" s="59" t="s">
        <v>44</v>
      </c>
      <c r="E62" s="59">
        <v>30</v>
      </c>
      <c r="F62" s="54">
        <v>16</v>
      </c>
      <c r="G62" s="4">
        <v>2</v>
      </c>
      <c r="H62" s="4">
        <v>2</v>
      </c>
      <c r="I62" s="4">
        <v>1</v>
      </c>
      <c r="J62" s="4">
        <v>0</v>
      </c>
      <c r="K62" s="4">
        <v>1</v>
      </c>
      <c r="L62" s="4">
        <v>5</v>
      </c>
      <c r="M62" s="4">
        <v>1</v>
      </c>
      <c r="N62" s="4">
        <v>0</v>
      </c>
      <c r="O62" s="4">
        <v>0</v>
      </c>
      <c r="P62" s="4">
        <v>0</v>
      </c>
      <c r="Q62" s="4">
        <v>0</v>
      </c>
      <c r="R62" s="4">
        <v>2</v>
      </c>
      <c r="S62" s="4">
        <f t="shared" ref="S62" si="33">E62*10%</f>
        <v>3</v>
      </c>
      <c r="T62" s="4">
        <v>1</v>
      </c>
      <c r="U62" s="16">
        <f t="shared" si="32"/>
        <v>30</v>
      </c>
    </row>
    <row r="63" spans="1:21" ht="14.1" customHeight="1" x14ac:dyDescent="0.25">
      <c r="A63" s="3"/>
      <c r="B63" s="7"/>
      <c r="C63" s="3"/>
      <c r="D63" s="3"/>
      <c r="E63" s="16">
        <f>E60+E61+E62</f>
        <v>102</v>
      </c>
      <c r="F63" s="16">
        <f t="shared" ref="F63:U63" si="34">F60+F61+F62</f>
        <v>56</v>
      </c>
      <c r="G63" s="16">
        <f t="shared" si="34"/>
        <v>8</v>
      </c>
      <c r="H63" s="16">
        <f t="shared" si="34"/>
        <v>8</v>
      </c>
      <c r="I63" s="16">
        <f t="shared" si="34"/>
        <v>1</v>
      </c>
      <c r="J63" s="16">
        <f t="shared" si="34"/>
        <v>0</v>
      </c>
      <c r="K63" s="16">
        <f t="shared" si="34"/>
        <v>3</v>
      </c>
      <c r="L63" s="16">
        <f t="shared" si="34"/>
        <v>15</v>
      </c>
      <c r="M63" s="16">
        <f t="shared" si="34"/>
        <v>5</v>
      </c>
      <c r="N63" s="16">
        <f t="shared" si="34"/>
        <v>0</v>
      </c>
      <c r="O63" s="16">
        <f t="shared" si="34"/>
        <v>0</v>
      </c>
      <c r="P63" s="16">
        <f t="shared" si="34"/>
        <v>0</v>
      </c>
      <c r="Q63" s="16">
        <f t="shared" si="34"/>
        <v>0</v>
      </c>
      <c r="R63" s="16">
        <f t="shared" si="34"/>
        <v>6</v>
      </c>
      <c r="S63" s="16">
        <f t="shared" si="34"/>
        <v>11</v>
      </c>
      <c r="T63" s="16">
        <f t="shared" si="34"/>
        <v>5</v>
      </c>
      <c r="U63" s="16">
        <f t="shared" si="34"/>
        <v>102</v>
      </c>
    </row>
    <row r="64" spans="1:21" ht="14.1" customHeight="1" thickBot="1" x14ac:dyDescent="0.3">
      <c r="A64" s="3"/>
      <c r="B64" s="7"/>
      <c r="C64" s="3"/>
      <c r="D64" s="47"/>
      <c r="E64" s="48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21" ht="14.1" customHeight="1" thickBot="1" x14ac:dyDescent="0.3">
      <c r="A65" s="5">
        <v>201</v>
      </c>
      <c r="B65" s="6" t="s">
        <v>50</v>
      </c>
      <c r="C65" s="3">
        <v>1</v>
      </c>
      <c r="D65" s="13" t="s">
        <v>51</v>
      </c>
      <c r="E65" s="13">
        <v>40</v>
      </c>
      <c r="F65" s="54">
        <v>20</v>
      </c>
      <c r="G65" s="4">
        <v>3</v>
      </c>
      <c r="H65" s="4">
        <v>3</v>
      </c>
      <c r="I65" s="4">
        <v>1</v>
      </c>
      <c r="J65" s="4">
        <v>0</v>
      </c>
      <c r="K65" s="4">
        <v>1</v>
      </c>
      <c r="L65" s="4">
        <f t="shared" ref="L65" si="35">E65*15%</f>
        <v>6</v>
      </c>
      <c r="M65" s="4">
        <f t="shared" ref="M65" si="36">E65*5%</f>
        <v>2</v>
      </c>
      <c r="N65" s="4">
        <v>2</v>
      </c>
      <c r="O65" s="4">
        <v>0</v>
      </c>
      <c r="P65" s="4">
        <v>0</v>
      </c>
      <c r="Q65" s="4">
        <v>0</v>
      </c>
      <c r="R65" s="4">
        <v>2</v>
      </c>
      <c r="S65" s="4">
        <f t="shared" ref="S65:S72" si="37">E65*10%</f>
        <v>4</v>
      </c>
      <c r="T65" s="4">
        <f t="shared" ref="T65" si="38">E65*5/100</f>
        <v>2</v>
      </c>
      <c r="U65" s="16">
        <f t="shared" ref="U65:U78" si="39">F65+G65+H65+I65+J65+K65+L65+M65+N65+O65+P65+Q65+R65</f>
        <v>40</v>
      </c>
    </row>
    <row r="66" spans="1:21" ht="14.1" customHeight="1" thickBot="1" x14ac:dyDescent="0.3">
      <c r="A66" s="5">
        <v>201</v>
      </c>
      <c r="B66" s="6" t="s">
        <v>50</v>
      </c>
      <c r="C66" s="3">
        <v>5</v>
      </c>
      <c r="D66" s="59" t="s">
        <v>22</v>
      </c>
      <c r="E66" s="59">
        <v>46</v>
      </c>
      <c r="F66" s="54">
        <v>25</v>
      </c>
      <c r="G66" s="4">
        <v>4</v>
      </c>
      <c r="H66" s="4">
        <v>3</v>
      </c>
      <c r="I66" s="4">
        <v>0</v>
      </c>
      <c r="J66" s="4">
        <v>1</v>
      </c>
      <c r="K66" s="4">
        <v>1</v>
      </c>
      <c r="L66" s="4">
        <v>6</v>
      </c>
      <c r="M66" s="4">
        <v>2</v>
      </c>
      <c r="N66" s="4">
        <v>2</v>
      </c>
      <c r="O66" s="4">
        <v>0</v>
      </c>
      <c r="P66" s="4">
        <v>0</v>
      </c>
      <c r="Q66" s="4">
        <v>0</v>
      </c>
      <c r="R66" s="4">
        <v>2</v>
      </c>
      <c r="S66" s="4">
        <v>5</v>
      </c>
      <c r="T66" s="4">
        <v>2</v>
      </c>
      <c r="U66" s="16">
        <f t="shared" si="39"/>
        <v>46</v>
      </c>
    </row>
    <row r="67" spans="1:21" ht="14.1" customHeight="1" thickBot="1" x14ac:dyDescent="0.3">
      <c r="A67" s="5">
        <v>201</v>
      </c>
      <c r="B67" s="6" t="s">
        <v>50</v>
      </c>
      <c r="C67" s="3">
        <v>6</v>
      </c>
      <c r="D67" s="59" t="s">
        <v>44</v>
      </c>
      <c r="E67" s="59">
        <v>34</v>
      </c>
      <c r="F67" s="54">
        <v>16</v>
      </c>
      <c r="G67" s="4">
        <v>3</v>
      </c>
      <c r="H67" s="4">
        <v>2</v>
      </c>
      <c r="I67" s="4">
        <v>1</v>
      </c>
      <c r="J67" s="4">
        <v>0</v>
      </c>
      <c r="K67" s="4">
        <v>1</v>
      </c>
      <c r="L67" s="4">
        <v>5</v>
      </c>
      <c r="M67" s="4">
        <v>2</v>
      </c>
      <c r="N67" s="4">
        <v>2</v>
      </c>
      <c r="O67" s="4">
        <v>0</v>
      </c>
      <c r="P67" s="4">
        <v>0</v>
      </c>
      <c r="Q67" s="4">
        <v>0</v>
      </c>
      <c r="R67" s="4">
        <v>2</v>
      </c>
      <c r="S67" s="4">
        <v>3</v>
      </c>
      <c r="T67" s="4">
        <v>2</v>
      </c>
      <c r="U67" s="16">
        <f t="shared" si="39"/>
        <v>34</v>
      </c>
    </row>
    <row r="68" spans="1:21" ht="14.1" customHeight="1" thickBot="1" x14ac:dyDescent="0.3">
      <c r="A68" s="5">
        <v>201</v>
      </c>
      <c r="B68" s="6" t="s">
        <v>50</v>
      </c>
      <c r="C68" s="3">
        <v>8</v>
      </c>
      <c r="D68" s="59" t="s">
        <v>21</v>
      </c>
      <c r="E68" s="59">
        <v>48</v>
      </c>
      <c r="F68" s="54">
        <v>26</v>
      </c>
      <c r="G68" s="4">
        <v>4</v>
      </c>
      <c r="H68" s="4">
        <v>3</v>
      </c>
      <c r="I68" s="4">
        <v>0</v>
      </c>
      <c r="J68" s="4">
        <v>1</v>
      </c>
      <c r="K68" s="4">
        <v>1</v>
      </c>
      <c r="L68" s="4">
        <v>7</v>
      </c>
      <c r="M68" s="4">
        <v>2</v>
      </c>
      <c r="N68" s="4">
        <v>2</v>
      </c>
      <c r="O68" s="4">
        <v>0</v>
      </c>
      <c r="P68" s="4">
        <v>0</v>
      </c>
      <c r="Q68" s="4">
        <f t="shared" ref="Q68" si="40">O68*7%</f>
        <v>0</v>
      </c>
      <c r="R68" s="4">
        <v>2</v>
      </c>
      <c r="S68" s="4">
        <v>5</v>
      </c>
      <c r="T68" s="4">
        <v>3</v>
      </c>
      <c r="U68" s="16">
        <f t="shared" si="39"/>
        <v>48</v>
      </c>
    </row>
    <row r="69" spans="1:21" ht="14.1" customHeight="1" thickBot="1" x14ac:dyDescent="0.3">
      <c r="A69" s="5">
        <v>201</v>
      </c>
      <c r="B69" s="6" t="s">
        <v>50</v>
      </c>
      <c r="C69" s="3">
        <v>23</v>
      </c>
      <c r="D69" s="59" t="s">
        <v>52</v>
      </c>
      <c r="E69" s="45">
        <v>35</v>
      </c>
      <c r="F69" s="54">
        <v>17</v>
      </c>
      <c r="G69" s="4">
        <v>3</v>
      </c>
      <c r="H69" s="4">
        <v>2</v>
      </c>
      <c r="I69" s="4">
        <v>0</v>
      </c>
      <c r="J69" s="4">
        <v>1</v>
      </c>
      <c r="K69" s="4">
        <v>1</v>
      </c>
      <c r="L69" s="4">
        <v>5</v>
      </c>
      <c r="M69" s="4">
        <v>2</v>
      </c>
      <c r="N69" s="4">
        <v>2</v>
      </c>
      <c r="O69" s="4">
        <v>0</v>
      </c>
      <c r="P69" s="4">
        <v>0</v>
      </c>
      <c r="Q69" s="4">
        <v>0</v>
      </c>
      <c r="R69" s="4">
        <v>2</v>
      </c>
      <c r="S69" s="4">
        <v>3</v>
      </c>
      <c r="T69" s="4">
        <v>2</v>
      </c>
      <c r="U69" s="16">
        <f t="shared" si="39"/>
        <v>35</v>
      </c>
    </row>
    <row r="70" spans="1:21" ht="14.1" customHeight="1" thickBot="1" x14ac:dyDescent="0.3">
      <c r="A70" s="5">
        <v>201</v>
      </c>
      <c r="B70" s="6" t="s">
        <v>50</v>
      </c>
      <c r="C70" s="3">
        <v>10</v>
      </c>
      <c r="D70" s="59" t="s">
        <v>26</v>
      </c>
      <c r="E70" s="59">
        <v>30</v>
      </c>
      <c r="F70" s="54">
        <v>15</v>
      </c>
      <c r="G70" s="4">
        <v>2</v>
      </c>
      <c r="H70" s="4">
        <v>2</v>
      </c>
      <c r="I70" s="4">
        <v>1</v>
      </c>
      <c r="J70" s="4">
        <v>0</v>
      </c>
      <c r="K70" s="4">
        <v>1</v>
      </c>
      <c r="L70" s="4">
        <v>5</v>
      </c>
      <c r="M70" s="4">
        <v>1</v>
      </c>
      <c r="N70" s="4">
        <v>1</v>
      </c>
      <c r="O70" s="4">
        <v>0</v>
      </c>
      <c r="P70" s="4">
        <v>0</v>
      </c>
      <c r="Q70" s="4">
        <v>0</v>
      </c>
      <c r="R70" s="4">
        <v>2</v>
      </c>
      <c r="S70" s="4">
        <f t="shared" si="37"/>
        <v>3</v>
      </c>
      <c r="T70" s="4">
        <v>1</v>
      </c>
      <c r="U70" s="16">
        <f t="shared" si="39"/>
        <v>30</v>
      </c>
    </row>
    <row r="71" spans="1:21" ht="14.1" customHeight="1" thickBot="1" x14ac:dyDescent="0.3">
      <c r="A71" s="5">
        <v>201</v>
      </c>
      <c r="B71" s="6" t="s">
        <v>50</v>
      </c>
      <c r="C71" s="3">
        <v>76</v>
      </c>
      <c r="D71" s="59" t="s">
        <v>42</v>
      </c>
      <c r="E71" s="59">
        <v>36</v>
      </c>
      <c r="F71" s="54">
        <v>18</v>
      </c>
      <c r="G71" s="4">
        <v>3</v>
      </c>
      <c r="H71" s="4">
        <v>3</v>
      </c>
      <c r="I71" s="4">
        <v>0</v>
      </c>
      <c r="J71" s="4">
        <v>0</v>
      </c>
      <c r="K71" s="4">
        <v>1</v>
      </c>
      <c r="L71" s="4">
        <v>5</v>
      </c>
      <c r="M71" s="4">
        <v>2</v>
      </c>
      <c r="N71" s="4">
        <v>2</v>
      </c>
      <c r="O71" s="4">
        <v>0</v>
      </c>
      <c r="P71" s="4">
        <v>0</v>
      </c>
      <c r="Q71" s="4">
        <v>0</v>
      </c>
      <c r="R71" s="4">
        <v>2</v>
      </c>
      <c r="S71" s="4">
        <v>4</v>
      </c>
      <c r="T71" s="4">
        <v>2</v>
      </c>
      <c r="U71" s="16">
        <f t="shared" si="39"/>
        <v>36</v>
      </c>
    </row>
    <row r="72" spans="1:21" ht="14.1" customHeight="1" thickBot="1" x14ac:dyDescent="0.3">
      <c r="A72" s="7">
        <v>201</v>
      </c>
      <c r="B72" s="6" t="s">
        <v>50</v>
      </c>
      <c r="C72" s="3">
        <v>30</v>
      </c>
      <c r="D72" s="59" t="s">
        <v>34</v>
      </c>
      <c r="E72" s="59">
        <v>30</v>
      </c>
      <c r="F72" s="54">
        <v>15</v>
      </c>
      <c r="G72" s="4">
        <v>2</v>
      </c>
      <c r="H72" s="4">
        <v>2</v>
      </c>
      <c r="I72" s="4">
        <v>1</v>
      </c>
      <c r="J72" s="4">
        <v>0</v>
      </c>
      <c r="K72" s="4">
        <v>1</v>
      </c>
      <c r="L72" s="4">
        <v>5</v>
      </c>
      <c r="M72" s="4">
        <v>1</v>
      </c>
      <c r="N72" s="4">
        <v>1</v>
      </c>
      <c r="O72" s="4">
        <v>0</v>
      </c>
      <c r="P72" s="4">
        <v>0</v>
      </c>
      <c r="Q72" s="4">
        <v>0</v>
      </c>
      <c r="R72" s="4">
        <v>2</v>
      </c>
      <c r="S72" s="4">
        <f t="shared" si="37"/>
        <v>3</v>
      </c>
      <c r="T72" s="4">
        <v>1</v>
      </c>
      <c r="U72" s="16">
        <f t="shared" si="39"/>
        <v>30</v>
      </c>
    </row>
    <row r="73" spans="1:21" ht="14.1" customHeight="1" thickBot="1" x14ac:dyDescent="0.3">
      <c r="A73" s="3">
        <v>201</v>
      </c>
      <c r="B73" s="6" t="s">
        <v>50</v>
      </c>
      <c r="C73" s="3">
        <v>32</v>
      </c>
      <c r="D73" s="59" t="s">
        <v>33</v>
      </c>
      <c r="E73" s="59">
        <v>34</v>
      </c>
      <c r="F73" s="54">
        <v>16</v>
      </c>
      <c r="G73" s="4">
        <v>3</v>
      </c>
      <c r="H73" s="4">
        <v>2</v>
      </c>
      <c r="I73" s="4">
        <v>1</v>
      </c>
      <c r="J73" s="4">
        <v>0</v>
      </c>
      <c r="K73" s="4">
        <v>1</v>
      </c>
      <c r="L73" s="4">
        <v>5</v>
      </c>
      <c r="M73" s="4">
        <v>2</v>
      </c>
      <c r="N73" s="4">
        <v>2</v>
      </c>
      <c r="O73" s="4">
        <v>0</v>
      </c>
      <c r="P73" s="4">
        <v>0</v>
      </c>
      <c r="Q73" s="4">
        <v>0</v>
      </c>
      <c r="R73" s="4">
        <v>2</v>
      </c>
      <c r="S73" s="4">
        <v>3</v>
      </c>
      <c r="T73" s="4">
        <v>2</v>
      </c>
      <c r="U73" s="16">
        <f t="shared" si="39"/>
        <v>34</v>
      </c>
    </row>
    <row r="74" spans="1:21" ht="14.1" customHeight="1" thickBot="1" x14ac:dyDescent="0.3">
      <c r="A74" s="3">
        <v>201</v>
      </c>
      <c r="B74" s="6" t="s">
        <v>50</v>
      </c>
      <c r="C74" s="3">
        <v>34</v>
      </c>
      <c r="D74" s="59" t="s">
        <v>53</v>
      </c>
      <c r="E74" s="59">
        <v>24</v>
      </c>
      <c r="F74" s="54">
        <v>12</v>
      </c>
      <c r="G74" s="4">
        <v>2</v>
      </c>
      <c r="H74" s="4">
        <v>2</v>
      </c>
      <c r="I74" s="4">
        <v>0</v>
      </c>
      <c r="J74" s="4">
        <v>0</v>
      </c>
      <c r="K74" s="4">
        <v>1</v>
      </c>
      <c r="L74" s="4">
        <v>4</v>
      </c>
      <c r="M74" s="4">
        <v>1</v>
      </c>
      <c r="N74" s="4">
        <v>0</v>
      </c>
      <c r="O74" s="4">
        <v>0</v>
      </c>
      <c r="P74" s="4">
        <v>0</v>
      </c>
      <c r="Q74" s="4">
        <v>0</v>
      </c>
      <c r="R74" s="4">
        <v>2</v>
      </c>
      <c r="S74" s="4">
        <v>3</v>
      </c>
      <c r="T74" s="4">
        <v>1</v>
      </c>
      <c r="U74" s="16">
        <f t="shared" si="39"/>
        <v>24</v>
      </c>
    </row>
    <row r="75" spans="1:21" ht="14.1" customHeight="1" thickBot="1" x14ac:dyDescent="0.3">
      <c r="A75" s="3">
        <v>201</v>
      </c>
      <c r="B75" s="6" t="s">
        <v>50</v>
      </c>
      <c r="C75" s="3">
        <v>38</v>
      </c>
      <c r="D75" s="59" t="s">
        <v>54</v>
      </c>
      <c r="E75" s="59">
        <v>24</v>
      </c>
      <c r="F75" s="54">
        <v>12</v>
      </c>
      <c r="G75" s="4">
        <v>2</v>
      </c>
      <c r="H75" s="4">
        <v>2</v>
      </c>
      <c r="I75" s="4">
        <v>0</v>
      </c>
      <c r="J75" s="4">
        <v>0</v>
      </c>
      <c r="K75" s="4">
        <v>1</v>
      </c>
      <c r="L75" s="4">
        <v>4</v>
      </c>
      <c r="M75" s="4">
        <v>1</v>
      </c>
      <c r="N75" s="4">
        <v>0</v>
      </c>
      <c r="O75" s="4">
        <v>0</v>
      </c>
      <c r="P75" s="4">
        <v>0</v>
      </c>
      <c r="Q75" s="4">
        <v>0</v>
      </c>
      <c r="R75" s="4">
        <v>2</v>
      </c>
      <c r="S75" s="4">
        <v>2</v>
      </c>
      <c r="T75" s="4">
        <v>1</v>
      </c>
      <c r="U75" s="16">
        <f t="shared" si="39"/>
        <v>24</v>
      </c>
    </row>
    <row r="76" spans="1:21" ht="14.1" customHeight="1" thickBot="1" x14ac:dyDescent="0.3">
      <c r="A76" s="7">
        <v>201</v>
      </c>
      <c r="B76" s="6" t="s">
        <v>50</v>
      </c>
      <c r="C76" s="3">
        <v>41</v>
      </c>
      <c r="D76" s="59" t="s">
        <v>31</v>
      </c>
      <c r="E76" s="59">
        <v>36</v>
      </c>
      <c r="F76" s="54">
        <v>18</v>
      </c>
      <c r="G76" s="4">
        <v>3</v>
      </c>
      <c r="H76" s="4">
        <v>3</v>
      </c>
      <c r="I76" s="4">
        <v>0</v>
      </c>
      <c r="J76" s="4">
        <v>0</v>
      </c>
      <c r="K76" s="4">
        <v>1</v>
      </c>
      <c r="L76" s="4">
        <v>5</v>
      </c>
      <c r="M76" s="4">
        <v>2</v>
      </c>
      <c r="N76" s="4">
        <v>2</v>
      </c>
      <c r="O76" s="4">
        <v>0</v>
      </c>
      <c r="P76" s="4">
        <v>0</v>
      </c>
      <c r="Q76" s="4">
        <v>0</v>
      </c>
      <c r="R76" s="4">
        <v>2</v>
      </c>
      <c r="S76" s="4">
        <v>4</v>
      </c>
      <c r="T76" s="4">
        <v>2</v>
      </c>
      <c r="U76" s="16">
        <f t="shared" si="39"/>
        <v>36</v>
      </c>
    </row>
    <row r="77" spans="1:21" ht="14.1" customHeight="1" thickBot="1" x14ac:dyDescent="0.3">
      <c r="A77" s="5">
        <v>201</v>
      </c>
      <c r="B77" s="6" t="s">
        <v>50</v>
      </c>
      <c r="C77" s="3">
        <v>43</v>
      </c>
      <c r="D77" s="59" t="s">
        <v>32</v>
      </c>
      <c r="E77" s="59">
        <v>33</v>
      </c>
      <c r="F77" s="54">
        <v>15</v>
      </c>
      <c r="G77" s="4">
        <v>3</v>
      </c>
      <c r="H77" s="4">
        <v>2</v>
      </c>
      <c r="I77" s="4">
        <v>1</v>
      </c>
      <c r="J77" s="4">
        <v>0</v>
      </c>
      <c r="K77" s="4">
        <v>1</v>
      </c>
      <c r="L77" s="4">
        <v>5</v>
      </c>
      <c r="M77" s="4">
        <v>2</v>
      </c>
      <c r="N77" s="4">
        <v>2</v>
      </c>
      <c r="O77" s="4">
        <v>0</v>
      </c>
      <c r="P77" s="4">
        <v>0</v>
      </c>
      <c r="Q77" s="4">
        <v>0</v>
      </c>
      <c r="R77" s="4">
        <v>2</v>
      </c>
      <c r="S77" s="4">
        <v>3</v>
      </c>
      <c r="T77" s="4">
        <v>2</v>
      </c>
      <c r="U77" s="16">
        <f t="shared" si="39"/>
        <v>33</v>
      </c>
    </row>
    <row r="78" spans="1:21" ht="14.1" customHeight="1" thickBot="1" x14ac:dyDescent="0.3">
      <c r="A78" s="5">
        <v>201</v>
      </c>
      <c r="B78" s="6" t="s">
        <v>50</v>
      </c>
      <c r="C78" s="3">
        <v>47</v>
      </c>
      <c r="D78" s="59" t="s">
        <v>35</v>
      </c>
      <c r="E78" s="59">
        <v>30</v>
      </c>
      <c r="F78" s="54">
        <v>15</v>
      </c>
      <c r="G78" s="4">
        <v>2</v>
      </c>
      <c r="H78" s="4">
        <v>2</v>
      </c>
      <c r="I78" s="4">
        <v>1</v>
      </c>
      <c r="J78" s="4">
        <v>0</v>
      </c>
      <c r="K78" s="4">
        <v>1</v>
      </c>
      <c r="L78" s="4">
        <v>5</v>
      </c>
      <c r="M78" s="4">
        <v>1</v>
      </c>
      <c r="N78" s="4">
        <v>1</v>
      </c>
      <c r="O78" s="4">
        <v>0</v>
      </c>
      <c r="P78" s="4">
        <v>0</v>
      </c>
      <c r="Q78" s="4">
        <v>0</v>
      </c>
      <c r="R78" s="4">
        <v>2</v>
      </c>
      <c r="S78" s="4">
        <v>3</v>
      </c>
      <c r="T78" s="4">
        <v>1</v>
      </c>
      <c r="U78" s="16">
        <f t="shared" si="39"/>
        <v>30</v>
      </c>
    </row>
    <row r="79" spans="1:21" ht="14.1" customHeight="1" x14ac:dyDescent="0.25">
      <c r="A79" s="3"/>
      <c r="B79" s="7"/>
      <c r="C79" s="3"/>
      <c r="D79" s="3"/>
      <c r="E79" s="16">
        <f>E76+E77+E78+E65+E66+E67+E68+E69+E70+E71+E72+E73+E74+E75</f>
        <v>480</v>
      </c>
      <c r="F79" s="16">
        <f t="shared" ref="F79:U79" si="41">F76+F77+F78+F65+F66+F67+F68+F69+F70+F71+F72+F73+F74+F75</f>
        <v>240</v>
      </c>
      <c r="G79" s="16">
        <f t="shared" si="41"/>
        <v>39</v>
      </c>
      <c r="H79" s="16">
        <f t="shared" si="41"/>
        <v>33</v>
      </c>
      <c r="I79" s="16">
        <f t="shared" si="41"/>
        <v>7</v>
      </c>
      <c r="J79" s="16">
        <f t="shared" si="41"/>
        <v>3</v>
      </c>
      <c r="K79" s="16">
        <f t="shared" si="41"/>
        <v>14</v>
      </c>
      <c r="L79" s="16">
        <f t="shared" si="41"/>
        <v>72</v>
      </c>
      <c r="M79" s="16">
        <f t="shared" si="41"/>
        <v>23</v>
      </c>
      <c r="N79" s="16">
        <f t="shared" si="41"/>
        <v>21</v>
      </c>
      <c r="O79" s="16">
        <f t="shared" si="41"/>
        <v>0</v>
      </c>
      <c r="P79" s="16">
        <f t="shared" si="41"/>
        <v>0</v>
      </c>
      <c r="Q79" s="16">
        <f t="shared" si="41"/>
        <v>0</v>
      </c>
      <c r="R79" s="16">
        <f t="shared" si="41"/>
        <v>28</v>
      </c>
      <c r="S79" s="16">
        <f t="shared" si="41"/>
        <v>48</v>
      </c>
      <c r="T79" s="16">
        <f t="shared" si="41"/>
        <v>24</v>
      </c>
      <c r="U79" s="16">
        <f t="shared" si="41"/>
        <v>480</v>
      </c>
    </row>
    <row r="80" spans="1:21" ht="14.1" customHeight="1" thickBot="1" x14ac:dyDescent="0.3">
      <c r="A80" s="3"/>
      <c r="B80" s="7"/>
      <c r="C80" s="3"/>
      <c r="D80" s="47"/>
      <c r="E80" s="48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</row>
    <row r="81" spans="1:21" ht="14.1" customHeight="1" thickBot="1" x14ac:dyDescent="0.3">
      <c r="A81" s="5">
        <v>202</v>
      </c>
      <c r="B81" s="6" t="s">
        <v>55</v>
      </c>
      <c r="C81" s="3">
        <v>5</v>
      </c>
      <c r="D81" s="13" t="s">
        <v>22</v>
      </c>
      <c r="E81" s="13">
        <v>40</v>
      </c>
      <c r="F81" s="54">
        <f t="shared" ref="F81:F83" si="42">E81*60/100-2</f>
        <v>22</v>
      </c>
      <c r="G81" s="4">
        <v>3</v>
      </c>
      <c r="H81" s="4">
        <v>3</v>
      </c>
      <c r="I81" s="4">
        <v>1</v>
      </c>
      <c r="J81" s="4">
        <v>0</v>
      </c>
      <c r="K81" s="4">
        <v>1</v>
      </c>
      <c r="L81" s="4">
        <f t="shared" ref="L81:L83" si="43">E81*15%</f>
        <v>6</v>
      </c>
      <c r="M81" s="4">
        <f t="shared" ref="M81:M83" si="44">E81*5%</f>
        <v>2</v>
      </c>
      <c r="N81" s="3">
        <v>0</v>
      </c>
      <c r="O81" s="3">
        <v>0</v>
      </c>
      <c r="P81" s="4">
        <v>0</v>
      </c>
      <c r="Q81" s="4">
        <v>0</v>
      </c>
      <c r="R81" s="4">
        <v>2</v>
      </c>
      <c r="S81" s="4">
        <f t="shared" ref="S81:S83" si="45">E81*10%</f>
        <v>4</v>
      </c>
      <c r="T81" s="4">
        <f t="shared" ref="T81:T83" si="46">E81*5/100</f>
        <v>2</v>
      </c>
      <c r="U81" s="16">
        <f t="shared" ref="U81:U86" si="47">F81+G81+H81+I81+J81+K81+L81+M81+N81+O81+P81+Q81+R81</f>
        <v>40</v>
      </c>
    </row>
    <row r="82" spans="1:21" ht="14.1" customHeight="1" thickBot="1" x14ac:dyDescent="0.3">
      <c r="A82" s="5">
        <v>202</v>
      </c>
      <c r="B82" s="6" t="s">
        <v>55</v>
      </c>
      <c r="C82" s="3">
        <v>14</v>
      </c>
      <c r="D82" s="59" t="s">
        <v>56</v>
      </c>
      <c r="E82" s="59">
        <v>40</v>
      </c>
      <c r="F82" s="54">
        <f t="shared" si="42"/>
        <v>22</v>
      </c>
      <c r="G82" s="4">
        <v>3</v>
      </c>
      <c r="H82" s="4">
        <v>3</v>
      </c>
      <c r="I82" s="4">
        <v>1</v>
      </c>
      <c r="J82" s="4">
        <v>0</v>
      </c>
      <c r="K82" s="4">
        <v>1</v>
      </c>
      <c r="L82" s="4">
        <f t="shared" si="43"/>
        <v>6</v>
      </c>
      <c r="M82" s="4">
        <f t="shared" si="44"/>
        <v>2</v>
      </c>
      <c r="N82" s="3">
        <v>0</v>
      </c>
      <c r="O82" s="3">
        <v>0</v>
      </c>
      <c r="P82" s="4">
        <v>0</v>
      </c>
      <c r="Q82" s="4">
        <v>0</v>
      </c>
      <c r="R82" s="4">
        <v>2</v>
      </c>
      <c r="S82" s="4">
        <f t="shared" si="45"/>
        <v>4</v>
      </c>
      <c r="T82" s="4">
        <f t="shared" si="46"/>
        <v>2</v>
      </c>
      <c r="U82" s="16">
        <f t="shared" si="47"/>
        <v>40</v>
      </c>
    </row>
    <row r="83" spans="1:21" ht="14.1" customHeight="1" thickBot="1" x14ac:dyDescent="0.3">
      <c r="A83" s="5">
        <v>202</v>
      </c>
      <c r="B83" s="6" t="s">
        <v>55</v>
      </c>
      <c r="C83" s="3">
        <v>7</v>
      </c>
      <c r="D83" s="59" t="s">
        <v>29</v>
      </c>
      <c r="E83" s="59">
        <v>40</v>
      </c>
      <c r="F83" s="54">
        <f t="shared" si="42"/>
        <v>22</v>
      </c>
      <c r="G83" s="4">
        <v>3</v>
      </c>
      <c r="H83" s="4">
        <v>3</v>
      </c>
      <c r="I83" s="4">
        <v>1</v>
      </c>
      <c r="J83" s="4">
        <v>0</v>
      </c>
      <c r="K83" s="4">
        <v>1</v>
      </c>
      <c r="L83" s="4">
        <f t="shared" si="43"/>
        <v>6</v>
      </c>
      <c r="M83" s="4">
        <f t="shared" si="44"/>
        <v>2</v>
      </c>
      <c r="N83" s="3">
        <v>0</v>
      </c>
      <c r="O83" s="3">
        <v>0</v>
      </c>
      <c r="P83" s="4">
        <v>0</v>
      </c>
      <c r="Q83" s="4">
        <v>0</v>
      </c>
      <c r="R83" s="4">
        <v>2</v>
      </c>
      <c r="S83" s="4">
        <f t="shared" si="45"/>
        <v>4</v>
      </c>
      <c r="T83" s="4">
        <f t="shared" si="46"/>
        <v>2</v>
      </c>
      <c r="U83" s="16">
        <f t="shared" si="47"/>
        <v>40</v>
      </c>
    </row>
    <row r="84" spans="1:21" ht="14.1" customHeight="1" thickBot="1" x14ac:dyDescent="0.3">
      <c r="A84" s="5">
        <v>202</v>
      </c>
      <c r="B84" s="6" t="s">
        <v>55</v>
      </c>
      <c r="C84" s="3">
        <v>4</v>
      </c>
      <c r="D84" s="59" t="s">
        <v>25</v>
      </c>
      <c r="E84" s="59">
        <v>29</v>
      </c>
      <c r="F84" s="54">
        <v>15</v>
      </c>
      <c r="G84" s="4">
        <v>2</v>
      </c>
      <c r="H84" s="4">
        <v>2</v>
      </c>
      <c r="I84" s="4">
        <v>0</v>
      </c>
      <c r="J84" s="4">
        <v>1</v>
      </c>
      <c r="K84" s="4">
        <v>1</v>
      </c>
      <c r="L84" s="4">
        <v>4</v>
      </c>
      <c r="M84" s="4">
        <v>2</v>
      </c>
      <c r="N84" s="3">
        <v>0</v>
      </c>
      <c r="O84" s="3">
        <v>0</v>
      </c>
      <c r="P84" s="4">
        <v>0</v>
      </c>
      <c r="Q84" s="4">
        <v>0</v>
      </c>
      <c r="R84" s="4">
        <v>2</v>
      </c>
      <c r="S84" s="4">
        <v>3</v>
      </c>
      <c r="T84" s="4">
        <v>1</v>
      </c>
      <c r="U84" s="16">
        <f t="shared" si="47"/>
        <v>29</v>
      </c>
    </row>
    <row r="85" spans="1:21" ht="14.1" customHeight="1" thickBot="1" x14ac:dyDescent="0.3">
      <c r="A85" s="5">
        <v>202</v>
      </c>
      <c r="B85" s="6" t="s">
        <v>55</v>
      </c>
      <c r="C85" s="3">
        <v>76</v>
      </c>
      <c r="D85" s="59" t="s">
        <v>42</v>
      </c>
      <c r="E85" s="59">
        <v>48</v>
      </c>
      <c r="F85" s="54">
        <v>28</v>
      </c>
      <c r="G85" s="4">
        <v>4</v>
      </c>
      <c r="H85" s="4">
        <v>3</v>
      </c>
      <c r="I85" s="4">
        <v>0</v>
      </c>
      <c r="J85" s="4">
        <v>1</v>
      </c>
      <c r="K85" s="4">
        <v>1</v>
      </c>
      <c r="L85" s="4">
        <v>7</v>
      </c>
      <c r="M85" s="4">
        <v>2</v>
      </c>
      <c r="N85" s="4">
        <v>0</v>
      </c>
      <c r="O85" s="4">
        <v>0</v>
      </c>
      <c r="P85" s="4">
        <v>0</v>
      </c>
      <c r="Q85" s="4">
        <f t="shared" ref="Q85" si="48">O85*7%</f>
        <v>0</v>
      </c>
      <c r="R85" s="4">
        <v>2</v>
      </c>
      <c r="S85" s="4">
        <v>5</v>
      </c>
      <c r="T85" s="4">
        <v>3</v>
      </c>
      <c r="U85" s="16">
        <f t="shared" si="47"/>
        <v>48</v>
      </c>
    </row>
    <row r="86" spans="1:21" ht="14.1" customHeight="1" thickBot="1" x14ac:dyDescent="0.3">
      <c r="A86" s="5">
        <v>202</v>
      </c>
      <c r="B86" s="6" t="s">
        <v>55</v>
      </c>
      <c r="C86" s="3">
        <v>43</v>
      </c>
      <c r="D86" s="59" t="s">
        <v>32</v>
      </c>
      <c r="E86" s="59">
        <v>24</v>
      </c>
      <c r="F86" s="54">
        <v>12</v>
      </c>
      <c r="G86" s="4">
        <v>2</v>
      </c>
      <c r="H86" s="4">
        <v>2</v>
      </c>
      <c r="I86" s="4">
        <v>0</v>
      </c>
      <c r="J86" s="4">
        <v>0</v>
      </c>
      <c r="K86" s="4">
        <v>1</v>
      </c>
      <c r="L86" s="4">
        <v>4</v>
      </c>
      <c r="M86" s="4">
        <v>1</v>
      </c>
      <c r="N86" s="4">
        <v>0</v>
      </c>
      <c r="O86" s="4">
        <v>0</v>
      </c>
      <c r="P86" s="4">
        <v>0</v>
      </c>
      <c r="Q86" s="4">
        <v>0</v>
      </c>
      <c r="R86" s="4">
        <v>2</v>
      </c>
      <c r="S86" s="4">
        <v>2</v>
      </c>
      <c r="T86" s="4">
        <v>1</v>
      </c>
      <c r="U86" s="16">
        <f t="shared" si="47"/>
        <v>24</v>
      </c>
    </row>
    <row r="87" spans="1:21" ht="14.1" customHeight="1" x14ac:dyDescent="0.25">
      <c r="A87" s="3"/>
      <c r="B87" s="3"/>
      <c r="C87" s="3"/>
      <c r="D87" s="3"/>
      <c r="E87" s="16">
        <f>E84+E85+E86+E81+E82+E83</f>
        <v>221</v>
      </c>
      <c r="F87" s="16">
        <f t="shared" ref="F87:U87" si="49">F84+F85+F86+F81+F82+F83</f>
        <v>121</v>
      </c>
      <c r="G87" s="16">
        <f t="shared" si="49"/>
        <v>17</v>
      </c>
      <c r="H87" s="16">
        <f t="shared" si="49"/>
        <v>16</v>
      </c>
      <c r="I87" s="16">
        <f t="shared" si="49"/>
        <v>3</v>
      </c>
      <c r="J87" s="16">
        <f t="shared" si="49"/>
        <v>2</v>
      </c>
      <c r="K87" s="16">
        <f t="shared" si="49"/>
        <v>6</v>
      </c>
      <c r="L87" s="16">
        <f t="shared" si="49"/>
        <v>33</v>
      </c>
      <c r="M87" s="16">
        <f t="shared" si="49"/>
        <v>11</v>
      </c>
      <c r="N87" s="16">
        <f t="shared" si="49"/>
        <v>0</v>
      </c>
      <c r="O87" s="16">
        <f t="shared" si="49"/>
        <v>0</v>
      </c>
      <c r="P87" s="16">
        <f t="shared" si="49"/>
        <v>0</v>
      </c>
      <c r="Q87" s="16">
        <f t="shared" si="49"/>
        <v>0</v>
      </c>
      <c r="R87" s="16">
        <f t="shared" si="49"/>
        <v>12</v>
      </c>
      <c r="S87" s="16">
        <f t="shared" si="49"/>
        <v>22</v>
      </c>
      <c r="T87" s="16">
        <f t="shared" si="49"/>
        <v>11</v>
      </c>
      <c r="U87" s="16">
        <f t="shared" si="49"/>
        <v>221</v>
      </c>
    </row>
    <row r="88" spans="1:21" ht="14.1" customHeight="1" thickBot="1" x14ac:dyDescent="0.3">
      <c r="A88" s="3"/>
      <c r="B88" s="3"/>
      <c r="C88" s="3"/>
      <c r="D88" s="47"/>
      <c r="E88" s="48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1:21" ht="14.1" customHeight="1" thickBot="1" x14ac:dyDescent="0.3">
      <c r="A89" s="5">
        <v>203</v>
      </c>
      <c r="B89" s="5" t="s">
        <v>57</v>
      </c>
      <c r="C89" s="3">
        <v>8</v>
      </c>
      <c r="D89" s="13" t="s">
        <v>21</v>
      </c>
      <c r="E89" s="13">
        <v>36</v>
      </c>
      <c r="F89" s="54">
        <v>20</v>
      </c>
      <c r="G89" s="4">
        <v>3</v>
      </c>
      <c r="H89" s="4">
        <v>3</v>
      </c>
      <c r="I89" s="4">
        <v>0</v>
      </c>
      <c r="J89" s="4">
        <v>0</v>
      </c>
      <c r="K89" s="4">
        <v>1</v>
      </c>
      <c r="L89" s="4">
        <v>5</v>
      </c>
      <c r="M89" s="4">
        <v>2</v>
      </c>
      <c r="N89" s="4">
        <v>0</v>
      </c>
      <c r="O89" s="4">
        <v>0</v>
      </c>
      <c r="P89" s="4">
        <v>0</v>
      </c>
      <c r="Q89" s="4">
        <v>0</v>
      </c>
      <c r="R89" s="4">
        <v>2</v>
      </c>
      <c r="S89" s="4">
        <v>4</v>
      </c>
      <c r="T89" s="4">
        <v>2</v>
      </c>
      <c r="U89" s="16">
        <f t="shared" ref="U89:U91" si="50">F89+G89+H89+I89+J89+K89+L89+M89+N89+O89+P89+Q89+R89</f>
        <v>36</v>
      </c>
    </row>
    <row r="90" spans="1:21" ht="14.1" customHeight="1" thickBot="1" x14ac:dyDescent="0.3">
      <c r="A90" s="5">
        <v>203</v>
      </c>
      <c r="B90" s="5" t="s">
        <v>57</v>
      </c>
      <c r="C90" s="3">
        <v>6</v>
      </c>
      <c r="D90" s="59" t="s">
        <v>44</v>
      </c>
      <c r="E90" s="59">
        <v>30</v>
      </c>
      <c r="F90" s="54">
        <f t="shared" ref="F90" si="51">E90*60/100-2</f>
        <v>16</v>
      </c>
      <c r="G90" s="4">
        <v>2</v>
      </c>
      <c r="H90" s="4">
        <v>2</v>
      </c>
      <c r="I90" s="4">
        <v>1</v>
      </c>
      <c r="J90" s="4">
        <v>0</v>
      </c>
      <c r="K90" s="4">
        <v>1</v>
      </c>
      <c r="L90" s="4">
        <v>4</v>
      </c>
      <c r="M90" s="4">
        <v>2</v>
      </c>
      <c r="N90" s="3">
        <v>0</v>
      </c>
      <c r="O90" s="3">
        <v>0</v>
      </c>
      <c r="P90" s="4">
        <v>0</v>
      </c>
      <c r="Q90" s="4">
        <v>0</v>
      </c>
      <c r="R90" s="4">
        <v>2</v>
      </c>
      <c r="S90" s="4">
        <v>3</v>
      </c>
      <c r="T90" s="4">
        <v>1</v>
      </c>
      <c r="U90" s="16">
        <f t="shared" si="50"/>
        <v>30</v>
      </c>
    </row>
    <row r="91" spans="1:21" ht="14.1" customHeight="1" thickBot="1" x14ac:dyDescent="0.3">
      <c r="A91" s="5">
        <v>203</v>
      </c>
      <c r="B91" s="5" t="s">
        <v>57</v>
      </c>
      <c r="C91" s="3">
        <v>76</v>
      </c>
      <c r="D91" s="59" t="s">
        <v>42</v>
      </c>
      <c r="E91" s="59">
        <v>36</v>
      </c>
      <c r="F91" s="54">
        <v>20</v>
      </c>
      <c r="G91" s="4">
        <v>3</v>
      </c>
      <c r="H91" s="4">
        <v>3</v>
      </c>
      <c r="I91" s="4">
        <v>0</v>
      </c>
      <c r="J91" s="4">
        <v>0</v>
      </c>
      <c r="K91" s="4">
        <v>1</v>
      </c>
      <c r="L91" s="4">
        <v>5</v>
      </c>
      <c r="M91" s="4">
        <v>2</v>
      </c>
      <c r="N91" s="4">
        <v>0</v>
      </c>
      <c r="O91" s="4">
        <v>0</v>
      </c>
      <c r="P91" s="4">
        <v>0</v>
      </c>
      <c r="Q91" s="4">
        <v>0</v>
      </c>
      <c r="R91" s="4">
        <v>2</v>
      </c>
      <c r="S91" s="4">
        <v>3</v>
      </c>
      <c r="T91" s="4">
        <v>2</v>
      </c>
      <c r="U91" s="16">
        <f t="shared" si="50"/>
        <v>36</v>
      </c>
    </row>
    <row r="92" spans="1:21" ht="14.1" customHeight="1" x14ac:dyDescent="0.25">
      <c r="A92" s="3"/>
      <c r="B92" s="3"/>
      <c r="C92" s="3"/>
      <c r="D92" s="3"/>
      <c r="E92" s="16">
        <f>E89+E90+E91</f>
        <v>102</v>
      </c>
      <c r="F92" s="16">
        <f t="shared" ref="F92:U92" si="52">F89+F90+F91</f>
        <v>56</v>
      </c>
      <c r="G92" s="16">
        <f t="shared" si="52"/>
        <v>8</v>
      </c>
      <c r="H92" s="16">
        <f t="shared" si="52"/>
        <v>8</v>
      </c>
      <c r="I92" s="16">
        <f t="shared" si="52"/>
        <v>1</v>
      </c>
      <c r="J92" s="16">
        <f t="shared" si="52"/>
        <v>0</v>
      </c>
      <c r="K92" s="16">
        <f t="shared" si="52"/>
        <v>3</v>
      </c>
      <c r="L92" s="16">
        <f t="shared" si="52"/>
        <v>14</v>
      </c>
      <c r="M92" s="16">
        <f t="shared" si="52"/>
        <v>6</v>
      </c>
      <c r="N92" s="16">
        <f t="shared" si="52"/>
        <v>0</v>
      </c>
      <c r="O92" s="16">
        <f t="shared" si="52"/>
        <v>0</v>
      </c>
      <c r="P92" s="16">
        <f t="shared" si="52"/>
        <v>0</v>
      </c>
      <c r="Q92" s="16">
        <f t="shared" si="52"/>
        <v>0</v>
      </c>
      <c r="R92" s="16">
        <f t="shared" si="52"/>
        <v>6</v>
      </c>
      <c r="S92" s="16">
        <f t="shared" si="52"/>
        <v>10</v>
      </c>
      <c r="T92" s="16">
        <f t="shared" si="52"/>
        <v>5</v>
      </c>
      <c r="U92" s="16">
        <f t="shared" si="52"/>
        <v>102</v>
      </c>
    </row>
    <row r="93" spans="1:21" ht="14.1" customHeight="1" thickBot="1" x14ac:dyDescent="0.3">
      <c r="A93" s="3"/>
      <c r="B93" s="3"/>
      <c r="C93" s="3"/>
      <c r="D93" s="47"/>
      <c r="E93" s="48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21" ht="14.1" customHeight="1" thickBot="1" x14ac:dyDescent="0.3">
      <c r="A94" s="5">
        <v>269</v>
      </c>
      <c r="B94" s="5" t="s">
        <v>58</v>
      </c>
      <c r="C94" s="3">
        <v>75</v>
      </c>
      <c r="D94" s="13" t="s">
        <v>59</v>
      </c>
      <c r="E94" s="13">
        <v>50</v>
      </c>
      <c r="F94" s="54">
        <v>27</v>
      </c>
      <c r="G94" s="4">
        <f t="shared" ref="G94" si="53">E94*8%</f>
        <v>4</v>
      </c>
      <c r="H94" s="4">
        <v>4</v>
      </c>
      <c r="I94" s="4">
        <v>1</v>
      </c>
      <c r="J94" s="4">
        <v>0</v>
      </c>
      <c r="K94" s="4">
        <v>2</v>
      </c>
      <c r="L94" s="4">
        <v>3</v>
      </c>
      <c r="M94" s="4">
        <v>7</v>
      </c>
      <c r="N94" s="3">
        <v>0</v>
      </c>
      <c r="O94" s="3">
        <v>0</v>
      </c>
      <c r="P94" s="4">
        <v>0</v>
      </c>
      <c r="Q94" s="4">
        <v>0</v>
      </c>
      <c r="R94" s="4">
        <v>2</v>
      </c>
      <c r="S94" s="4">
        <f t="shared" ref="S94:S95" si="54">E94*10%</f>
        <v>5</v>
      </c>
      <c r="T94" s="4">
        <v>2</v>
      </c>
      <c r="U94" s="16">
        <f t="shared" ref="U94:U98" si="55">F94+G94+H94+I94+J94+K94+L94+M94+N94+O94+P94+Q94+R94</f>
        <v>50</v>
      </c>
    </row>
    <row r="95" spans="1:21" ht="14.1" customHeight="1" thickBot="1" x14ac:dyDescent="0.3">
      <c r="A95" s="5">
        <v>269</v>
      </c>
      <c r="B95" s="5" t="s">
        <v>58</v>
      </c>
      <c r="C95" s="3">
        <v>6</v>
      </c>
      <c r="D95" s="59" t="s">
        <v>44</v>
      </c>
      <c r="E95" s="59">
        <v>30</v>
      </c>
      <c r="F95" s="54">
        <v>16</v>
      </c>
      <c r="G95" s="4">
        <v>2</v>
      </c>
      <c r="H95" s="4">
        <v>2</v>
      </c>
      <c r="I95" s="4">
        <v>1</v>
      </c>
      <c r="J95" s="4">
        <v>0</v>
      </c>
      <c r="K95" s="4">
        <v>1</v>
      </c>
      <c r="L95" s="4">
        <v>1</v>
      </c>
      <c r="M95" s="4">
        <v>5</v>
      </c>
      <c r="N95" s="3">
        <v>0</v>
      </c>
      <c r="O95" s="3">
        <v>0</v>
      </c>
      <c r="P95" s="4">
        <v>0</v>
      </c>
      <c r="Q95" s="4">
        <v>0</v>
      </c>
      <c r="R95" s="4">
        <v>2</v>
      </c>
      <c r="S95" s="4">
        <f t="shared" si="54"/>
        <v>3</v>
      </c>
      <c r="T95" s="4">
        <v>2</v>
      </c>
      <c r="U95" s="16">
        <f t="shared" si="55"/>
        <v>30</v>
      </c>
    </row>
    <row r="96" spans="1:21" ht="14.1" customHeight="1" thickBot="1" x14ac:dyDescent="0.3">
      <c r="A96" s="5">
        <v>269</v>
      </c>
      <c r="B96" s="5" t="s">
        <v>58</v>
      </c>
      <c r="C96" s="3">
        <v>85</v>
      </c>
      <c r="D96" s="59" t="s">
        <v>60</v>
      </c>
      <c r="E96" s="59">
        <v>34</v>
      </c>
      <c r="F96" s="54">
        <v>19</v>
      </c>
      <c r="G96" s="4">
        <v>3</v>
      </c>
      <c r="H96" s="4">
        <v>2</v>
      </c>
      <c r="I96" s="4">
        <v>0</v>
      </c>
      <c r="J96" s="4">
        <v>0</v>
      </c>
      <c r="K96" s="4">
        <v>1</v>
      </c>
      <c r="L96" s="4">
        <v>2</v>
      </c>
      <c r="M96" s="4">
        <v>5</v>
      </c>
      <c r="N96" s="3">
        <v>0</v>
      </c>
      <c r="O96" s="3">
        <v>0</v>
      </c>
      <c r="P96" s="4">
        <v>0</v>
      </c>
      <c r="Q96" s="4">
        <v>0</v>
      </c>
      <c r="R96" s="4">
        <v>2</v>
      </c>
      <c r="S96" s="4">
        <v>3</v>
      </c>
      <c r="T96" s="4">
        <v>2</v>
      </c>
      <c r="U96" s="16">
        <f t="shared" si="55"/>
        <v>34</v>
      </c>
    </row>
    <row r="97" spans="1:21" ht="14.1" customHeight="1" thickBot="1" x14ac:dyDescent="0.3">
      <c r="A97" s="5">
        <v>269</v>
      </c>
      <c r="B97" s="5" t="s">
        <v>58</v>
      </c>
      <c r="C97" s="55">
        <v>43</v>
      </c>
      <c r="D97" s="59" t="s">
        <v>32</v>
      </c>
      <c r="E97" s="59">
        <v>43</v>
      </c>
      <c r="F97" s="54">
        <v>25</v>
      </c>
      <c r="G97" s="4">
        <v>3</v>
      </c>
      <c r="H97" s="4">
        <v>3</v>
      </c>
      <c r="I97" s="4">
        <v>0</v>
      </c>
      <c r="J97" s="4">
        <v>1</v>
      </c>
      <c r="K97" s="4">
        <v>1</v>
      </c>
      <c r="L97" s="4">
        <v>2</v>
      </c>
      <c r="M97" s="4">
        <v>6</v>
      </c>
      <c r="N97" s="3">
        <v>0</v>
      </c>
      <c r="O97" s="3">
        <v>0</v>
      </c>
      <c r="P97" s="4">
        <v>0</v>
      </c>
      <c r="Q97" s="4">
        <v>0</v>
      </c>
      <c r="R97" s="4">
        <v>2</v>
      </c>
      <c r="S97" s="4">
        <v>4</v>
      </c>
      <c r="T97" s="4">
        <v>2</v>
      </c>
      <c r="U97" s="16">
        <f t="shared" si="55"/>
        <v>43</v>
      </c>
    </row>
    <row r="98" spans="1:21" ht="14.1" customHeight="1" thickBot="1" x14ac:dyDescent="0.3">
      <c r="A98" s="5">
        <v>269</v>
      </c>
      <c r="B98" s="5" t="s">
        <v>58</v>
      </c>
      <c r="C98" s="8">
        <v>35</v>
      </c>
      <c r="D98" s="59" t="s">
        <v>61</v>
      </c>
      <c r="E98" s="59">
        <v>25</v>
      </c>
      <c r="F98" s="54">
        <v>14</v>
      </c>
      <c r="G98" s="4">
        <v>2</v>
      </c>
      <c r="H98" s="4">
        <v>2</v>
      </c>
      <c r="I98" s="4">
        <v>0</v>
      </c>
      <c r="J98" s="4">
        <v>0</v>
      </c>
      <c r="K98" s="4">
        <v>0</v>
      </c>
      <c r="L98" s="4">
        <v>1</v>
      </c>
      <c r="M98" s="4">
        <v>4</v>
      </c>
      <c r="N98" s="3">
        <v>0</v>
      </c>
      <c r="O98" s="3">
        <v>0</v>
      </c>
      <c r="P98" s="4">
        <v>0</v>
      </c>
      <c r="Q98" s="4">
        <v>0</v>
      </c>
      <c r="R98" s="4">
        <v>2</v>
      </c>
      <c r="S98" s="4">
        <v>2</v>
      </c>
      <c r="T98" s="4">
        <v>1</v>
      </c>
      <c r="U98" s="16">
        <f t="shared" si="55"/>
        <v>25</v>
      </c>
    </row>
    <row r="99" spans="1:21" ht="14.1" customHeight="1" x14ac:dyDescent="0.25">
      <c r="A99" s="3"/>
      <c r="B99" s="3"/>
      <c r="C99" s="3"/>
      <c r="D99" s="3"/>
      <c r="E99" s="16">
        <f>E95+E96+E97+E98+E94</f>
        <v>182</v>
      </c>
      <c r="F99" s="16">
        <f t="shared" ref="F99:U99" si="56">F95+F96+F97+F98+F94</f>
        <v>101</v>
      </c>
      <c r="G99" s="16">
        <f t="shared" si="56"/>
        <v>14</v>
      </c>
      <c r="H99" s="16">
        <f t="shared" si="56"/>
        <v>13</v>
      </c>
      <c r="I99" s="16">
        <f t="shared" si="56"/>
        <v>2</v>
      </c>
      <c r="J99" s="16">
        <f t="shared" si="56"/>
        <v>1</v>
      </c>
      <c r="K99" s="16">
        <f t="shared" si="56"/>
        <v>5</v>
      </c>
      <c r="L99" s="16">
        <f t="shared" si="56"/>
        <v>9</v>
      </c>
      <c r="M99" s="16">
        <f t="shared" si="56"/>
        <v>27</v>
      </c>
      <c r="N99" s="16">
        <f t="shared" si="56"/>
        <v>0</v>
      </c>
      <c r="O99" s="16">
        <f t="shared" si="56"/>
        <v>0</v>
      </c>
      <c r="P99" s="16">
        <f t="shared" si="56"/>
        <v>0</v>
      </c>
      <c r="Q99" s="16">
        <f t="shared" si="56"/>
        <v>0</v>
      </c>
      <c r="R99" s="16">
        <f t="shared" si="56"/>
        <v>10</v>
      </c>
      <c r="S99" s="16">
        <f t="shared" si="56"/>
        <v>17</v>
      </c>
      <c r="T99" s="16">
        <f t="shared" si="56"/>
        <v>9</v>
      </c>
      <c r="U99" s="16">
        <f t="shared" si="56"/>
        <v>182</v>
      </c>
    </row>
    <row r="100" spans="1:21" ht="14.1" customHeight="1" thickBot="1" x14ac:dyDescent="0.3">
      <c r="A100" s="3"/>
      <c r="B100" s="3"/>
      <c r="C100" s="3"/>
      <c r="D100" s="47"/>
      <c r="E100" s="48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1:21" ht="14.1" customHeight="1" thickBot="1" x14ac:dyDescent="0.3">
      <c r="A101" s="56"/>
      <c r="B101" s="29" t="s">
        <v>62</v>
      </c>
      <c r="C101" s="3">
        <v>5</v>
      </c>
      <c r="D101" s="13" t="s">
        <v>22</v>
      </c>
      <c r="E101" s="13">
        <v>40</v>
      </c>
      <c r="F101" s="54">
        <f t="shared" ref="F101:F104" si="57">E101*60/100-2</f>
        <v>22</v>
      </c>
      <c r="G101" s="4">
        <v>3</v>
      </c>
      <c r="H101" s="4">
        <v>3</v>
      </c>
      <c r="I101" s="4">
        <v>1</v>
      </c>
      <c r="J101" s="4">
        <v>0</v>
      </c>
      <c r="K101" s="4">
        <v>1</v>
      </c>
      <c r="L101" s="4">
        <f t="shared" ref="L101:L102" si="58">E101*15%</f>
        <v>6</v>
      </c>
      <c r="M101" s="4">
        <f t="shared" ref="M101" si="59">E101*5%</f>
        <v>2</v>
      </c>
      <c r="N101" s="3">
        <v>0</v>
      </c>
      <c r="O101" s="3">
        <v>0</v>
      </c>
      <c r="P101" s="4">
        <v>0</v>
      </c>
      <c r="Q101" s="4">
        <v>0</v>
      </c>
      <c r="R101" s="4">
        <v>2</v>
      </c>
      <c r="S101" s="4">
        <f t="shared" ref="S101:S104" si="60">E101*10%</f>
        <v>4</v>
      </c>
      <c r="T101" s="4">
        <f t="shared" ref="T101:T102" si="61">E101*5/100</f>
        <v>2</v>
      </c>
      <c r="U101" s="16">
        <f t="shared" ref="U101:U104" si="62">F101+G101+H101+I101+J101+K101+L101+M101+N101+O101+P101+Q101+R101</f>
        <v>40</v>
      </c>
    </row>
    <row r="102" spans="1:21" ht="14.1" customHeight="1" thickBot="1" x14ac:dyDescent="0.3">
      <c r="A102" s="56"/>
      <c r="B102" s="29" t="s">
        <v>62</v>
      </c>
      <c r="C102" s="3">
        <v>76</v>
      </c>
      <c r="D102" s="59" t="s">
        <v>42</v>
      </c>
      <c r="E102" s="59">
        <v>40</v>
      </c>
      <c r="F102" s="54">
        <f t="shared" si="57"/>
        <v>22</v>
      </c>
      <c r="G102" s="4">
        <v>3</v>
      </c>
      <c r="H102" s="4">
        <v>3</v>
      </c>
      <c r="I102" s="4">
        <v>0</v>
      </c>
      <c r="J102" s="4">
        <v>1</v>
      </c>
      <c r="K102" s="4">
        <v>1</v>
      </c>
      <c r="L102" s="4">
        <f t="shared" si="58"/>
        <v>6</v>
      </c>
      <c r="M102" s="4">
        <v>2</v>
      </c>
      <c r="N102" s="3">
        <v>0</v>
      </c>
      <c r="O102" s="3">
        <v>0</v>
      </c>
      <c r="P102" s="4">
        <v>0</v>
      </c>
      <c r="Q102" s="4">
        <v>0</v>
      </c>
      <c r="R102" s="4">
        <v>2</v>
      </c>
      <c r="S102" s="4">
        <f t="shared" si="60"/>
        <v>4</v>
      </c>
      <c r="T102" s="4">
        <f t="shared" si="61"/>
        <v>2</v>
      </c>
      <c r="U102" s="16">
        <f t="shared" si="62"/>
        <v>40</v>
      </c>
    </row>
    <row r="103" spans="1:21" ht="14.1" customHeight="1" thickBot="1" x14ac:dyDescent="0.3">
      <c r="A103" s="56"/>
      <c r="B103" s="29" t="s">
        <v>62</v>
      </c>
      <c r="C103" s="3">
        <v>30</v>
      </c>
      <c r="D103" s="59" t="s">
        <v>183</v>
      </c>
      <c r="E103" s="59">
        <v>25</v>
      </c>
      <c r="F103" s="54">
        <f t="shared" si="57"/>
        <v>13</v>
      </c>
      <c r="G103" s="4">
        <f t="shared" ref="G103" si="63">E103*8%</f>
        <v>2</v>
      </c>
      <c r="H103" s="4">
        <v>2</v>
      </c>
      <c r="I103" s="4">
        <v>1</v>
      </c>
      <c r="J103" s="4">
        <v>0</v>
      </c>
      <c r="K103" s="4">
        <v>1</v>
      </c>
      <c r="L103" s="4">
        <v>3</v>
      </c>
      <c r="M103" s="4">
        <v>1</v>
      </c>
      <c r="N103" s="3">
        <v>0</v>
      </c>
      <c r="O103" s="3">
        <v>0</v>
      </c>
      <c r="P103" s="4">
        <v>0</v>
      </c>
      <c r="Q103" s="4">
        <v>0</v>
      </c>
      <c r="R103" s="4">
        <v>2</v>
      </c>
      <c r="S103" s="4">
        <v>2</v>
      </c>
      <c r="T103" s="4">
        <v>1</v>
      </c>
      <c r="U103" s="16">
        <f t="shared" si="62"/>
        <v>25</v>
      </c>
    </row>
    <row r="104" spans="1:21" ht="14.1" customHeight="1" thickBot="1" x14ac:dyDescent="0.3">
      <c r="A104" s="56"/>
      <c r="B104" s="14" t="s">
        <v>62</v>
      </c>
      <c r="C104" s="3">
        <v>6</v>
      </c>
      <c r="D104" s="59" t="s">
        <v>44</v>
      </c>
      <c r="E104" s="59">
        <v>30</v>
      </c>
      <c r="F104" s="54">
        <f t="shared" si="57"/>
        <v>16</v>
      </c>
      <c r="G104" s="4">
        <v>2</v>
      </c>
      <c r="H104" s="4">
        <v>2</v>
      </c>
      <c r="I104" s="4">
        <v>0</v>
      </c>
      <c r="J104" s="4">
        <v>0</v>
      </c>
      <c r="K104" s="4">
        <v>1</v>
      </c>
      <c r="L104" s="4">
        <v>5</v>
      </c>
      <c r="M104" s="4">
        <v>2</v>
      </c>
      <c r="N104" s="3">
        <v>0</v>
      </c>
      <c r="O104" s="3">
        <v>0</v>
      </c>
      <c r="P104" s="4">
        <v>0</v>
      </c>
      <c r="Q104" s="4">
        <v>0</v>
      </c>
      <c r="R104" s="4">
        <v>2</v>
      </c>
      <c r="S104" s="4">
        <f t="shared" si="60"/>
        <v>3</v>
      </c>
      <c r="T104" s="4">
        <v>2</v>
      </c>
      <c r="U104" s="16">
        <f t="shared" si="62"/>
        <v>30</v>
      </c>
    </row>
    <row r="105" spans="1:21" ht="14.1" customHeight="1" x14ac:dyDescent="0.25">
      <c r="A105" s="56"/>
      <c r="B105" s="3"/>
      <c r="C105" s="3"/>
      <c r="D105" s="3"/>
      <c r="E105" s="16">
        <f>E101+E102+E103+E104</f>
        <v>135</v>
      </c>
      <c r="F105" s="16">
        <f t="shared" ref="F105:U105" si="64">F101+F102+F103+F104</f>
        <v>73</v>
      </c>
      <c r="G105" s="16">
        <f t="shared" si="64"/>
        <v>10</v>
      </c>
      <c r="H105" s="16">
        <f t="shared" si="64"/>
        <v>10</v>
      </c>
      <c r="I105" s="16">
        <f t="shared" si="64"/>
        <v>2</v>
      </c>
      <c r="J105" s="16">
        <f t="shared" si="64"/>
        <v>1</v>
      </c>
      <c r="K105" s="16">
        <f t="shared" si="64"/>
        <v>4</v>
      </c>
      <c r="L105" s="16">
        <f t="shared" si="64"/>
        <v>20</v>
      </c>
      <c r="M105" s="16">
        <f t="shared" si="64"/>
        <v>7</v>
      </c>
      <c r="N105" s="16">
        <f t="shared" si="64"/>
        <v>0</v>
      </c>
      <c r="O105" s="16">
        <f t="shared" si="64"/>
        <v>0</v>
      </c>
      <c r="P105" s="16">
        <f t="shared" si="64"/>
        <v>0</v>
      </c>
      <c r="Q105" s="16">
        <f t="shared" si="64"/>
        <v>0</v>
      </c>
      <c r="R105" s="16">
        <f t="shared" si="64"/>
        <v>8</v>
      </c>
      <c r="S105" s="16">
        <f t="shared" si="64"/>
        <v>13</v>
      </c>
      <c r="T105" s="16">
        <f t="shared" si="64"/>
        <v>7</v>
      </c>
      <c r="U105" s="16">
        <f t="shared" si="64"/>
        <v>135</v>
      </c>
    </row>
    <row r="106" spans="1:21" ht="14.1" customHeight="1" x14ac:dyDescent="0.25">
      <c r="A106" s="3"/>
      <c r="B106" s="3"/>
      <c r="C106" s="3"/>
      <c r="D106" s="3"/>
      <c r="E106" s="49"/>
      <c r="F106" s="34"/>
      <c r="G106" s="15"/>
      <c r="H106" s="34"/>
      <c r="I106" s="15"/>
      <c r="J106" s="15"/>
      <c r="K106" s="15"/>
      <c r="L106" s="15"/>
      <c r="M106" s="15"/>
      <c r="N106" s="15"/>
      <c r="O106" s="34"/>
      <c r="P106" s="15"/>
      <c r="Q106" s="15"/>
      <c r="R106" s="16"/>
      <c r="S106" s="16"/>
      <c r="T106" s="16"/>
      <c r="U106" s="16"/>
    </row>
    <row r="107" spans="1:21" ht="14.1" customHeight="1" x14ac:dyDescent="0.25">
      <c r="A107" s="3">
        <v>216</v>
      </c>
      <c r="B107" s="3" t="s">
        <v>63</v>
      </c>
      <c r="C107" s="3">
        <v>41</v>
      </c>
      <c r="D107" s="3" t="s">
        <v>31</v>
      </c>
      <c r="E107" s="3">
        <v>40</v>
      </c>
      <c r="F107" s="54">
        <v>14</v>
      </c>
      <c r="G107" s="3">
        <v>0</v>
      </c>
      <c r="H107" s="33">
        <v>0</v>
      </c>
      <c r="I107" s="3">
        <v>0</v>
      </c>
      <c r="J107" s="3">
        <v>0</v>
      </c>
      <c r="K107" s="3">
        <v>0</v>
      </c>
      <c r="L107" s="3">
        <f>E107*15%</f>
        <v>6</v>
      </c>
      <c r="M107" s="3">
        <f>E107*5%</f>
        <v>2</v>
      </c>
      <c r="N107" s="3">
        <v>0</v>
      </c>
      <c r="O107" s="33">
        <v>0</v>
      </c>
      <c r="P107" s="3">
        <f>E107*20%</f>
        <v>8</v>
      </c>
      <c r="Q107" s="3">
        <f>E107*20%</f>
        <v>8</v>
      </c>
      <c r="R107" s="4">
        <v>2</v>
      </c>
      <c r="S107" s="4"/>
      <c r="T107" s="4">
        <f t="shared" ref="T107:T111" si="65">E107*5/100</f>
        <v>2</v>
      </c>
      <c r="U107" s="16">
        <f t="shared" ref="U107:U113" si="66">F107+G107+H107+I107+J107+K107+L107+M107+N107+O107+P107+Q107+R107</f>
        <v>40</v>
      </c>
    </row>
    <row r="108" spans="1:21" ht="14.1" customHeight="1" x14ac:dyDescent="0.25">
      <c r="A108" s="3">
        <v>216</v>
      </c>
      <c r="B108" s="3" t="s">
        <v>63</v>
      </c>
      <c r="C108" s="3">
        <v>34</v>
      </c>
      <c r="D108" s="33" t="s">
        <v>64</v>
      </c>
      <c r="E108" s="3">
        <v>40</v>
      </c>
      <c r="F108" s="54">
        <v>14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f t="shared" ref="L108:L111" si="67">E108*15%</f>
        <v>6</v>
      </c>
      <c r="M108" s="3">
        <f t="shared" ref="M108:M111" si="68">E108*5%</f>
        <v>2</v>
      </c>
      <c r="N108" s="33">
        <v>0</v>
      </c>
      <c r="O108" s="3">
        <v>0</v>
      </c>
      <c r="P108" s="3">
        <f t="shared" ref="P108:P111" si="69">E108*20%</f>
        <v>8</v>
      </c>
      <c r="Q108" s="3">
        <f t="shared" ref="Q108:Q111" si="70">E108*20%</f>
        <v>8</v>
      </c>
      <c r="R108" s="3">
        <v>2</v>
      </c>
      <c r="S108" s="4"/>
      <c r="T108" s="4">
        <f t="shared" si="65"/>
        <v>2</v>
      </c>
      <c r="U108" s="16">
        <f t="shared" si="66"/>
        <v>40</v>
      </c>
    </row>
    <row r="109" spans="1:21" ht="14.1" customHeight="1" x14ac:dyDescent="0.25">
      <c r="A109" s="3">
        <v>216</v>
      </c>
      <c r="B109" s="5" t="s">
        <v>63</v>
      </c>
      <c r="C109" s="3">
        <v>45</v>
      </c>
      <c r="D109" s="28" t="s">
        <v>65</v>
      </c>
      <c r="E109" s="5">
        <v>40</v>
      </c>
      <c r="F109" s="54">
        <v>14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3">
        <f t="shared" si="67"/>
        <v>6</v>
      </c>
      <c r="M109" s="3">
        <f t="shared" si="68"/>
        <v>2</v>
      </c>
      <c r="N109" s="28">
        <v>0</v>
      </c>
      <c r="O109" s="5">
        <v>0</v>
      </c>
      <c r="P109" s="3">
        <f t="shared" si="69"/>
        <v>8</v>
      </c>
      <c r="Q109" s="3">
        <f t="shared" si="70"/>
        <v>8</v>
      </c>
      <c r="R109" s="5">
        <v>2</v>
      </c>
      <c r="S109" s="4"/>
      <c r="T109" s="4">
        <f t="shared" si="65"/>
        <v>2</v>
      </c>
      <c r="U109" s="16">
        <f t="shared" si="66"/>
        <v>40</v>
      </c>
    </row>
    <row r="110" spans="1:21" ht="14.1" customHeight="1" x14ac:dyDescent="0.25">
      <c r="A110" s="26">
        <v>216</v>
      </c>
      <c r="B110" s="5" t="s">
        <v>63</v>
      </c>
      <c r="C110" s="5">
        <v>8</v>
      </c>
      <c r="D110" s="28" t="s">
        <v>21</v>
      </c>
      <c r="E110" s="5">
        <v>60</v>
      </c>
      <c r="F110" s="54">
        <f>E110*40/100-2</f>
        <v>22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3">
        <f t="shared" si="67"/>
        <v>9</v>
      </c>
      <c r="M110" s="3">
        <f t="shared" si="68"/>
        <v>3</v>
      </c>
      <c r="N110" s="28">
        <v>0</v>
      </c>
      <c r="O110" s="5">
        <v>0</v>
      </c>
      <c r="P110" s="3">
        <f t="shared" si="69"/>
        <v>12</v>
      </c>
      <c r="Q110" s="3">
        <f t="shared" si="70"/>
        <v>12</v>
      </c>
      <c r="R110" s="5">
        <v>2</v>
      </c>
      <c r="S110" s="4"/>
      <c r="T110" s="4">
        <f t="shared" si="65"/>
        <v>3</v>
      </c>
      <c r="U110" s="16">
        <f t="shared" si="66"/>
        <v>60</v>
      </c>
    </row>
    <row r="111" spans="1:21" ht="14.1" customHeight="1" x14ac:dyDescent="0.25">
      <c r="A111" s="3">
        <v>216</v>
      </c>
      <c r="B111" s="5" t="s">
        <v>63</v>
      </c>
      <c r="C111" s="3">
        <v>76</v>
      </c>
      <c r="D111" s="28" t="s">
        <v>66</v>
      </c>
      <c r="E111" s="5">
        <v>60</v>
      </c>
      <c r="F111" s="54">
        <f t="shared" ref="F111" si="71">E111*40/100-2</f>
        <v>22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3">
        <f t="shared" si="67"/>
        <v>9</v>
      </c>
      <c r="M111" s="3">
        <f t="shared" si="68"/>
        <v>3</v>
      </c>
      <c r="N111" s="28">
        <v>0</v>
      </c>
      <c r="O111" s="5">
        <v>0</v>
      </c>
      <c r="P111" s="3">
        <f t="shared" si="69"/>
        <v>12</v>
      </c>
      <c r="Q111" s="3">
        <f t="shared" si="70"/>
        <v>12</v>
      </c>
      <c r="R111" s="5">
        <v>2</v>
      </c>
      <c r="S111" s="4"/>
      <c r="T111" s="4">
        <f t="shared" si="65"/>
        <v>3</v>
      </c>
      <c r="U111" s="16">
        <f t="shared" si="66"/>
        <v>60</v>
      </c>
    </row>
    <row r="112" spans="1:21" ht="14.1" customHeight="1" x14ac:dyDescent="0.25">
      <c r="A112" s="26">
        <v>216</v>
      </c>
      <c r="B112" s="5" t="s">
        <v>63</v>
      </c>
      <c r="C112" s="5">
        <v>6</v>
      </c>
      <c r="D112" s="28" t="s">
        <v>44</v>
      </c>
      <c r="E112" s="5">
        <v>42</v>
      </c>
      <c r="F112" s="54">
        <v>16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3">
        <v>6</v>
      </c>
      <c r="M112" s="3">
        <v>2</v>
      </c>
      <c r="N112" s="28">
        <v>0</v>
      </c>
      <c r="O112" s="5">
        <v>0</v>
      </c>
      <c r="P112" s="3">
        <v>8</v>
      </c>
      <c r="Q112" s="3">
        <v>8</v>
      </c>
      <c r="R112" s="5">
        <v>2</v>
      </c>
      <c r="S112" s="4"/>
      <c r="T112" s="4">
        <v>2</v>
      </c>
      <c r="U112" s="16">
        <f t="shared" si="66"/>
        <v>42</v>
      </c>
    </row>
    <row r="113" spans="1:21" ht="14.1" customHeight="1" x14ac:dyDescent="0.25">
      <c r="A113" s="3">
        <v>216</v>
      </c>
      <c r="B113" s="5" t="s">
        <v>63</v>
      </c>
      <c r="C113" s="3">
        <v>98</v>
      </c>
      <c r="D113" s="28" t="s">
        <v>67</v>
      </c>
      <c r="E113" s="28">
        <v>48</v>
      </c>
      <c r="F113" s="54">
        <v>15</v>
      </c>
      <c r="G113" s="5">
        <v>2</v>
      </c>
      <c r="H113" s="5">
        <v>2</v>
      </c>
      <c r="I113" s="5">
        <v>0</v>
      </c>
      <c r="J113" s="5">
        <v>0</v>
      </c>
      <c r="K113" s="5">
        <v>1</v>
      </c>
      <c r="L113" s="3">
        <v>2</v>
      </c>
      <c r="M113" s="3">
        <v>0</v>
      </c>
      <c r="N113" s="28">
        <v>0</v>
      </c>
      <c r="O113" s="5">
        <v>0</v>
      </c>
      <c r="P113" s="3">
        <v>24</v>
      </c>
      <c r="Q113" s="3">
        <v>0</v>
      </c>
      <c r="R113" s="5">
        <v>2</v>
      </c>
      <c r="S113" s="4"/>
      <c r="T113" s="4">
        <v>1</v>
      </c>
      <c r="U113" s="16">
        <f t="shared" si="66"/>
        <v>48</v>
      </c>
    </row>
    <row r="114" spans="1:21" ht="14.1" customHeight="1" x14ac:dyDescent="0.25">
      <c r="A114" s="3"/>
      <c r="B114" s="37"/>
      <c r="C114" s="35"/>
      <c r="D114" s="35"/>
      <c r="E114" s="16">
        <f>E111+E112+E113+E107+E108+E109+E110</f>
        <v>330</v>
      </c>
      <c r="F114" s="16">
        <f t="shared" ref="F114:U114" si="72">F111+F112+F113+F107+F108+F109+F110</f>
        <v>117</v>
      </c>
      <c r="G114" s="16">
        <f t="shared" si="72"/>
        <v>2</v>
      </c>
      <c r="H114" s="16">
        <f t="shared" si="72"/>
        <v>2</v>
      </c>
      <c r="I114" s="16">
        <f t="shared" si="72"/>
        <v>0</v>
      </c>
      <c r="J114" s="16">
        <f t="shared" si="72"/>
        <v>0</v>
      </c>
      <c r="K114" s="16">
        <f t="shared" si="72"/>
        <v>1</v>
      </c>
      <c r="L114" s="16">
        <f t="shared" si="72"/>
        <v>44</v>
      </c>
      <c r="M114" s="16">
        <f t="shared" si="72"/>
        <v>14</v>
      </c>
      <c r="N114" s="16">
        <f t="shared" si="72"/>
        <v>0</v>
      </c>
      <c r="O114" s="16">
        <f t="shared" si="72"/>
        <v>0</v>
      </c>
      <c r="P114" s="16">
        <f t="shared" si="72"/>
        <v>80</v>
      </c>
      <c r="Q114" s="16">
        <f t="shared" si="72"/>
        <v>56</v>
      </c>
      <c r="R114" s="16">
        <f t="shared" si="72"/>
        <v>14</v>
      </c>
      <c r="S114" s="16">
        <f t="shared" si="72"/>
        <v>0</v>
      </c>
      <c r="T114" s="16">
        <f t="shared" si="72"/>
        <v>15</v>
      </c>
      <c r="U114" s="16">
        <f t="shared" si="72"/>
        <v>330</v>
      </c>
    </row>
    <row r="115" spans="1:21" ht="14.1" customHeight="1" x14ac:dyDescent="0.25">
      <c r="A115" s="3"/>
      <c r="B115" s="32"/>
      <c r="C115" s="35"/>
      <c r="D115" s="35"/>
      <c r="E115" s="35"/>
      <c r="F115" s="32"/>
      <c r="G115" s="32"/>
      <c r="H115" s="32"/>
      <c r="I115" s="32"/>
      <c r="J115" s="32"/>
      <c r="K115" s="32"/>
      <c r="L115" s="32"/>
      <c r="M115" s="32"/>
      <c r="N115" s="35"/>
      <c r="O115" s="32"/>
      <c r="P115" s="32"/>
      <c r="Q115" s="32"/>
      <c r="R115" s="32"/>
      <c r="S115" s="32"/>
      <c r="T115" s="32"/>
      <c r="U115" s="32"/>
    </row>
    <row r="116" spans="1:21" ht="14.1" customHeight="1" x14ac:dyDescent="0.25">
      <c r="A116" s="3">
        <v>211</v>
      </c>
      <c r="B116" s="5" t="s">
        <v>68</v>
      </c>
      <c r="C116" s="28">
        <v>1</v>
      </c>
      <c r="D116" s="28" t="s">
        <v>69</v>
      </c>
      <c r="E116" s="28">
        <v>48</v>
      </c>
      <c r="F116" s="54">
        <v>17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3">
        <v>7</v>
      </c>
      <c r="M116" s="3">
        <v>2</v>
      </c>
      <c r="N116" s="28">
        <v>0</v>
      </c>
      <c r="O116" s="5">
        <v>0</v>
      </c>
      <c r="P116" s="3">
        <v>10</v>
      </c>
      <c r="Q116" s="3">
        <v>10</v>
      </c>
      <c r="R116" s="5">
        <v>2</v>
      </c>
      <c r="S116" s="4"/>
      <c r="T116" s="4">
        <v>2</v>
      </c>
      <c r="U116" s="16">
        <f t="shared" ref="U116:U129" si="73">F116+G116+H116+I116+J116+K116+L116+M116+N116+O116+P116+Q116+R116</f>
        <v>48</v>
      </c>
    </row>
    <row r="117" spans="1:21" ht="14.1" customHeight="1" x14ac:dyDescent="0.25">
      <c r="A117" s="3">
        <v>211</v>
      </c>
      <c r="B117" s="32" t="s">
        <v>68</v>
      </c>
      <c r="C117" s="35">
        <v>5</v>
      </c>
      <c r="D117" s="35" t="s">
        <v>22</v>
      </c>
      <c r="E117" s="35">
        <v>60</v>
      </c>
      <c r="F117" s="54">
        <f t="shared" ref="F117:F129" si="74">E117*40/100-2</f>
        <v>22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">
        <f t="shared" ref="L117:L129" si="75">E117*15%</f>
        <v>9</v>
      </c>
      <c r="M117" s="3">
        <f t="shared" ref="M117:M129" si="76">E117*5%</f>
        <v>3</v>
      </c>
      <c r="N117" s="35">
        <v>0</v>
      </c>
      <c r="O117" s="32">
        <v>0</v>
      </c>
      <c r="P117" s="3">
        <f t="shared" ref="P117:P129" si="77">E117*20%</f>
        <v>12</v>
      </c>
      <c r="Q117" s="3">
        <f t="shared" ref="Q117:Q129" si="78">E117*20%</f>
        <v>12</v>
      </c>
      <c r="R117" s="32">
        <v>2</v>
      </c>
      <c r="S117" s="4"/>
      <c r="T117" s="4">
        <f t="shared" ref="T117:T129" si="79">E117*5/100</f>
        <v>3</v>
      </c>
      <c r="U117" s="16">
        <f t="shared" si="73"/>
        <v>60</v>
      </c>
    </row>
    <row r="118" spans="1:21" ht="14.1" customHeight="1" x14ac:dyDescent="0.25">
      <c r="A118" s="3">
        <v>211</v>
      </c>
      <c r="B118" s="37" t="s">
        <v>68</v>
      </c>
      <c r="C118" s="41">
        <v>4</v>
      </c>
      <c r="D118" s="30" t="s">
        <v>70</v>
      </c>
      <c r="E118" s="30">
        <v>48</v>
      </c>
      <c r="F118" s="54">
        <v>17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">
        <v>7</v>
      </c>
      <c r="M118" s="3">
        <v>2</v>
      </c>
      <c r="N118" s="30">
        <v>0</v>
      </c>
      <c r="O118" s="37">
        <v>0</v>
      </c>
      <c r="P118" s="3">
        <v>10</v>
      </c>
      <c r="Q118" s="3">
        <v>10</v>
      </c>
      <c r="R118" s="37">
        <v>2</v>
      </c>
      <c r="S118" s="4"/>
      <c r="T118" s="4">
        <v>2</v>
      </c>
      <c r="U118" s="16">
        <f t="shared" si="73"/>
        <v>48</v>
      </c>
    </row>
    <row r="119" spans="1:21" ht="14.1" customHeight="1" x14ac:dyDescent="0.25">
      <c r="A119" s="3">
        <v>211</v>
      </c>
      <c r="B119" s="5" t="s">
        <v>68</v>
      </c>
      <c r="C119" s="28">
        <v>8</v>
      </c>
      <c r="D119" s="28" t="s">
        <v>21</v>
      </c>
      <c r="E119" s="28">
        <v>60</v>
      </c>
      <c r="F119" s="54">
        <f t="shared" si="74"/>
        <v>22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3">
        <f t="shared" si="75"/>
        <v>9</v>
      </c>
      <c r="M119" s="3">
        <f t="shared" si="76"/>
        <v>3</v>
      </c>
      <c r="N119" s="28">
        <v>0</v>
      </c>
      <c r="O119" s="5">
        <v>0</v>
      </c>
      <c r="P119" s="3">
        <f t="shared" si="77"/>
        <v>12</v>
      </c>
      <c r="Q119" s="3">
        <f t="shared" si="78"/>
        <v>12</v>
      </c>
      <c r="R119" s="5">
        <v>2</v>
      </c>
      <c r="S119" s="4"/>
      <c r="T119" s="4">
        <f t="shared" si="79"/>
        <v>3</v>
      </c>
      <c r="U119" s="16">
        <f t="shared" si="73"/>
        <v>60</v>
      </c>
    </row>
    <row r="120" spans="1:21" ht="14.1" customHeight="1" x14ac:dyDescent="0.25">
      <c r="A120" s="26">
        <v>211</v>
      </c>
      <c r="B120" s="27" t="s">
        <v>68</v>
      </c>
      <c r="C120" s="36">
        <v>10</v>
      </c>
      <c r="D120" s="31" t="s">
        <v>26</v>
      </c>
      <c r="E120" s="31">
        <v>36</v>
      </c>
      <c r="F120" s="54">
        <v>13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3">
        <v>5</v>
      </c>
      <c r="M120" s="3">
        <v>2</v>
      </c>
      <c r="N120" s="31">
        <v>0</v>
      </c>
      <c r="O120" s="27">
        <v>0</v>
      </c>
      <c r="P120" s="3">
        <v>7</v>
      </c>
      <c r="Q120" s="3">
        <v>7</v>
      </c>
      <c r="R120" s="27">
        <v>2</v>
      </c>
      <c r="S120" s="4"/>
      <c r="T120" s="4">
        <v>2</v>
      </c>
      <c r="U120" s="16">
        <f t="shared" si="73"/>
        <v>36</v>
      </c>
    </row>
    <row r="121" spans="1:21" ht="14.1" customHeight="1" x14ac:dyDescent="0.25">
      <c r="A121" s="3">
        <v>211</v>
      </c>
      <c r="B121" s="27" t="s">
        <v>68</v>
      </c>
      <c r="C121" s="31">
        <v>41</v>
      </c>
      <c r="D121" s="31" t="s">
        <v>31</v>
      </c>
      <c r="E121" s="31">
        <v>41</v>
      </c>
      <c r="F121" s="54">
        <v>15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3">
        <v>6</v>
      </c>
      <c r="M121" s="3">
        <v>2</v>
      </c>
      <c r="N121" s="31">
        <v>0</v>
      </c>
      <c r="O121" s="27">
        <v>0</v>
      </c>
      <c r="P121" s="3">
        <v>8</v>
      </c>
      <c r="Q121" s="3">
        <v>8</v>
      </c>
      <c r="R121" s="27">
        <v>2</v>
      </c>
      <c r="S121" s="4"/>
      <c r="T121" s="4">
        <v>2</v>
      </c>
      <c r="U121" s="16">
        <f t="shared" si="73"/>
        <v>41</v>
      </c>
    </row>
    <row r="122" spans="1:21" ht="14.1" customHeight="1" x14ac:dyDescent="0.25">
      <c r="A122" s="3">
        <v>211</v>
      </c>
      <c r="B122" s="3" t="s">
        <v>68</v>
      </c>
      <c r="C122" s="33">
        <v>46</v>
      </c>
      <c r="D122" s="33" t="s">
        <v>37</v>
      </c>
      <c r="E122" s="33">
        <v>40</v>
      </c>
      <c r="F122" s="54">
        <f t="shared" si="74"/>
        <v>14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f t="shared" si="75"/>
        <v>6</v>
      </c>
      <c r="M122" s="3">
        <f t="shared" si="76"/>
        <v>2</v>
      </c>
      <c r="N122" s="33">
        <v>0</v>
      </c>
      <c r="O122" s="3">
        <v>0</v>
      </c>
      <c r="P122" s="3">
        <f t="shared" si="77"/>
        <v>8</v>
      </c>
      <c r="Q122" s="3">
        <f t="shared" si="78"/>
        <v>8</v>
      </c>
      <c r="R122" s="3">
        <v>2</v>
      </c>
      <c r="S122" s="4"/>
      <c r="T122" s="4">
        <f t="shared" si="79"/>
        <v>2</v>
      </c>
      <c r="U122" s="16">
        <f t="shared" si="73"/>
        <v>40</v>
      </c>
    </row>
    <row r="123" spans="1:21" ht="14.1" customHeight="1" x14ac:dyDescent="0.25">
      <c r="A123" s="3">
        <v>211</v>
      </c>
      <c r="B123" s="38" t="s">
        <v>68</v>
      </c>
      <c r="C123" s="36">
        <v>43</v>
      </c>
      <c r="D123" s="39" t="s">
        <v>32</v>
      </c>
      <c r="E123" s="36">
        <v>41</v>
      </c>
      <c r="F123" s="54">
        <v>14</v>
      </c>
      <c r="G123" s="26">
        <v>0</v>
      </c>
      <c r="H123" s="38">
        <v>0</v>
      </c>
      <c r="I123" s="26">
        <v>0</v>
      </c>
      <c r="J123" s="38">
        <v>0</v>
      </c>
      <c r="K123" s="26">
        <v>0</v>
      </c>
      <c r="L123" s="3">
        <v>7</v>
      </c>
      <c r="M123" s="3">
        <v>2</v>
      </c>
      <c r="N123" s="39">
        <v>0</v>
      </c>
      <c r="O123" s="26">
        <v>0</v>
      </c>
      <c r="P123" s="3">
        <v>8</v>
      </c>
      <c r="Q123" s="3">
        <v>8</v>
      </c>
      <c r="R123" s="26">
        <v>2</v>
      </c>
      <c r="S123" s="4"/>
      <c r="T123" s="4">
        <v>2</v>
      </c>
      <c r="U123" s="16">
        <f t="shared" si="73"/>
        <v>41</v>
      </c>
    </row>
    <row r="124" spans="1:21" ht="14.1" customHeight="1" x14ac:dyDescent="0.25">
      <c r="A124" s="3">
        <v>211</v>
      </c>
      <c r="B124" s="3" t="s">
        <v>68</v>
      </c>
      <c r="C124" s="33">
        <v>32</v>
      </c>
      <c r="D124" s="33" t="s">
        <v>33</v>
      </c>
      <c r="E124" s="40">
        <v>41</v>
      </c>
      <c r="F124" s="54">
        <v>15</v>
      </c>
      <c r="G124" s="3">
        <v>0</v>
      </c>
      <c r="H124" s="3">
        <v>0</v>
      </c>
      <c r="I124" s="33">
        <v>0</v>
      </c>
      <c r="J124" s="3">
        <v>0</v>
      </c>
      <c r="K124" s="33">
        <v>0</v>
      </c>
      <c r="L124" s="3">
        <v>6</v>
      </c>
      <c r="M124" s="3">
        <v>2</v>
      </c>
      <c r="N124" s="3">
        <v>0</v>
      </c>
      <c r="O124" s="33">
        <v>0</v>
      </c>
      <c r="P124" s="3">
        <v>8</v>
      </c>
      <c r="Q124" s="3">
        <v>8</v>
      </c>
      <c r="R124" s="40">
        <v>2</v>
      </c>
      <c r="S124" s="4"/>
      <c r="T124" s="4">
        <v>2</v>
      </c>
      <c r="U124" s="16">
        <f t="shared" si="73"/>
        <v>41</v>
      </c>
    </row>
    <row r="125" spans="1:21" ht="14.1" customHeight="1" x14ac:dyDescent="0.25">
      <c r="A125" s="3">
        <v>211</v>
      </c>
      <c r="B125" s="3" t="s">
        <v>68</v>
      </c>
      <c r="C125" s="33">
        <v>30</v>
      </c>
      <c r="D125" s="3" t="s">
        <v>34</v>
      </c>
      <c r="E125" s="4">
        <v>40</v>
      </c>
      <c r="F125" s="54">
        <f t="shared" si="74"/>
        <v>14</v>
      </c>
      <c r="G125" s="3">
        <v>0</v>
      </c>
      <c r="H125" s="3">
        <v>0</v>
      </c>
      <c r="I125" s="3">
        <v>0</v>
      </c>
      <c r="J125" s="3">
        <v>0</v>
      </c>
      <c r="K125" s="33">
        <v>0</v>
      </c>
      <c r="L125" s="3">
        <f t="shared" si="75"/>
        <v>6</v>
      </c>
      <c r="M125" s="3">
        <f t="shared" si="76"/>
        <v>2</v>
      </c>
      <c r="N125" s="3">
        <v>0</v>
      </c>
      <c r="O125" s="3">
        <v>0</v>
      </c>
      <c r="P125" s="3">
        <f t="shared" si="77"/>
        <v>8</v>
      </c>
      <c r="Q125" s="3">
        <f t="shared" si="78"/>
        <v>8</v>
      </c>
      <c r="R125" s="4">
        <v>2</v>
      </c>
      <c r="S125" s="4"/>
      <c r="T125" s="4">
        <f t="shared" si="79"/>
        <v>2</v>
      </c>
      <c r="U125" s="16">
        <f t="shared" si="73"/>
        <v>40</v>
      </c>
    </row>
    <row r="126" spans="1:21" ht="14.1" customHeight="1" x14ac:dyDescent="0.25">
      <c r="A126" s="3">
        <v>211</v>
      </c>
      <c r="B126" s="3" t="s">
        <v>68</v>
      </c>
      <c r="C126" s="33">
        <v>47</v>
      </c>
      <c r="D126" s="3" t="s">
        <v>35</v>
      </c>
      <c r="E126" s="4">
        <v>40</v>
      </c>
      <c r="F126" s="54">
        <f t="shared" si="74"/>
        <v>14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f t="shared" si="75"/>
        <v>6</v>
      </c>
      <c r="M126" s="3">
        <f t="shared" si="76"/>
        <v>2</v>
      </c>
      <c r="N126" s="3">
        <v>0</v>
      </c>
      <c r="O126" s="3">
        <v>0</v>
      </c>
      <c r="P126" s="3">
        <f t="shared" si="77"/>
        <v>8</v>
      </c>
      <c r="Q126" s="3">
        <f t="shared" si="78"/>
        <v>8</v>
      </c>
      <c r="R126" s="4">
        <v>2</v>
      </c>
      <c r="S126" s="4"/>
      <c r="T126" s="4">
        <f t="shared" si="79"/>
        <v>2</v>
      </c>
      <c r="U126" s="16">
        <f t="shared" si="73"/>
        <v>40</v>
      </c>
    </row>
    <row r="127" spans="1:21" ht="14.1" customHeight="1" x14ac:dyDescent="0.25">
      <c r="A127" s="3">
        <v>211</v>
      </c>
      <c r="B127" s="3" t="s">
        <v>68</v>
      </c>
      <c r="C127" s="33">
        <v>82</v>
      </c>
      <c r="D127" s="3" t="s">
        <v>71</v>
      </c>
      <c r="E127" s="4">
        <v>29</v>
      </c>
      <c r="F127" s="54">
        <v>10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4</v>
      </c>
      <c r="M127" s="3">
        <v>1</v>
      </c>
      <c r="N127" s="3">
        <v>0</v>
      </c>
      <c r="O127" s="3">
        <v>0</v>
      </c>
      <c r="P127" s="3">
        <v>6</v>
      </c>
      <c r="Q127" s="3">
        <v>6</v>
      </c>
      <c r="R127" s="4">
        <v>2</v>
      </c>
      <c r="S127" s="4"/>
      <c r="T127" s="4">
        <v>2</v>
      </c>
      <c r="U127" s="16">
        <f t="shared" si="73"/>
        <v>29</v>
      </c>
    </row>
    <row r="128" spans="1:21" ht="14.1" customHeight="1" x14ac:dyDescent="0.25">
      <c r="A128" s="3">
        <v>211</v>
      </c>
      <c r="B128" s="3" t="s">
        <v>68</v>
      </c>
      <c r="C128" s="57"/>
      <c r="D128" s="3" t="s">
        <v>184</v>
      </c>
      <c r="E128" s="4">
        <v>30</v>
      </c>
      <c r="F128" s="54">
        <v>9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5</v>
      </c>
      <c r="M128" s="3">
        <v>2</v>
      </c>
      <c r="N128" s="3">
        <v>0</v>
      </c>
      <c r="O128" s="3">
        <v>0</v>
      </c>
      <c r="P128" s="3">
        <f t="shared" ref="P128" si="80">E128*20%</f>
        <v>6</v>
      </c>
      <c r="Q128" s="3">
        <f t="shared" ref="Q128" si="81">E128*20%</f>
        <v>6</v>
      </c>
      <c r="R128" s="4">
        <v>2</v>
      </c>
      <c r="S128" s="4"/>
      <c r="T128" s="4">
        <v>1</v>
      </c>
      <c r="U128" s="16">
        <f t="shared" si="73"/>
        <v>30</v>
      </c>
    </row>
    <row r="129" spans="1:21" ht="14.1" customHeight="1" thickBot="1" x14ac:dyDescent="0.3">
      <c r="A129" s="3">
        <v>211</v>
      </c>
      <c r="B129" s="3" t="s">
        <v>68</v>
      </c>
      <c r="C129" s="3">
        <v>76</v>
      </c>
      <c r="D129" s="3" t="s">
        <v>42</v>
      </c>
      <c r="E129" s="4">
        <v>60</v>
      </c>
      <c r="F129" s="54">
        <f t="shared" si="74"/>
        <v>22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f t="shared" si="75"/>
        <v>9</v>
      </c>
      <c r="M129" s="3">
        <f t="shared" si="76"/>
        <v>3</v>
      </c>
      <c r="N129" s="3">
        <v>0</v>
      </c>
      <c r="O129" s="3">
        <v>0</v>
      </c>
      <c r="P129" s="3">
        <f t="shared" si="77"/>
        <v>12</v>
      </c>
      <c r="Q129" s="3">
        <f t="shared" si="78"/>
        <v>12</v>
      </c>
      <c r="R129" s="4">
        <v>2</v>
      </c>
      <c r="S129" s="4"/>
      <c r="T129" s="4">
        <f t="shared" si="79"/>
        <v>3</v>
      </c>
      <c r="U129" s="16">
        <f t="shared" si="73"/>
        <v>60</v>
      </c>
    </row>
    <row r="130" spans="1:21" ht="14.1" customHeight="1" thickBot="1" x14ac:dyDescent="0.3">
      <c r="A130" s="3"/>
      <c r="B130" s="6"/>
      <c r="C130" s="3"/>
      <c r="D130" s="17"/>
      <c r="E130" s="16">
        <f>E126+E127+E128+E129+E116+E117+E118+E119+E120+E121+E122+E123+E124+E125</f>
        <v>614</v>
      </c>
      <c r="F130" s="16">
        <f t="shared" ref="F130:U130" si="82">F126+F127+F128+F129+F116+F117+F118+F119+F120+F121+F122+F123+F124+F125</f>
        <v>218</v>
      </c>
      <c r="G130" s="16">
        <f t="shared" si="82"/>
        <v>0</v>
      </c>
      <c r="H130" s="16">
        <f t="shared" si="82"/>
        <v>0</v>
      </c>
      <c r="I130" s="16">
        <f t="shared" si="82"/>
        <v>0</v>
      </c>
      <c r="J130" s="16">
        <f t="shared" si="82"/>
        <v>0</v>
      </c>
      <c r="K130" s="16">
        <f t="shared" si="82"/>
        <v>0</v>
      </c>
      <c r="L130" s="16">
        <f t="shared" si="82"/>
        <v>92</v>
      </c>
      <c r="M130" s="16">
        <f t="shared" si="82"/>
        <v>30</v>
      </c>
      <c r="N130" s="16">
        <f t="shared" si="82"/>
        <v>0</v>
      </c>
      <c r="O130" s="16">
        <f t="shared" si="82"/>
        <v>0</v>
      </c>
      <c r="P130" s="16">
        <f t="shared" si="82"/>
        <v>123</v>
      </c>
      <c r="Q130" s="16">
        <f t="shared" si="82"/>
        <v>123</v>
      </c>
      <c r="R130" s="16">
        <f t="shared" si="82"/>
        <v>28</v>
      </c>
      <c r="S130" s="16">
        <f t="shared" si="82"/>
        <v>0</v>
      </c>
      <c r="T130" s="16">
        <f t="shared" si="82"/>
        <v>30</v>
      </c>
      <c r="U130" s="16">
        <f t="shared" si="82"/>
        <v>614</v>
      </c>
    </row>
    <row r="131" spans="1:21" ht="14.1" customHeight="1" thickBot="1" x14ac:dyDescent="0.3">
      <c r="A131" s="3"/>
      <c r="B131" s="6"/>
      <c r="C131" s="3"/>
      <c r="D131" s="50"/>
      <c r="E131" s="48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1" ht="14.1" customHeight="1" thickBot="1" x14ac:dyDescent="0.3">
      <c r="A132" s="3">
        <v>212</v>
      </c>
      <c r="B132" s="6" t="s">
        <v>72</v>
      </c>
      <c r="C132" s="3">
        <v>41</v>
      </c>
      <c r="D132" s="59" t="s">
        <v>31</v>
      </c>
      <c r="E132" s="59">
        <v>50</v>
      </c>
      <c r="F132" s="54">
        <f t="shared" ref="F132:F144" si="83">E132*40/100-2</f>
        <v>18</v>
      </c>
      <c r="G132" s="3">
        <v>0</v>
      </c>
      <c r="H132" s="3">
        <v>0</v>
      </c>
      <c r="I132" s="3">
        <v>0</v>
      </c>
      <c r="J132" s="3">
        <v>0</v>
      </c>
      <c r="K132" s="33">
        <v>0</v>
      </c>
      <c r="L132" s="3">
        <v>7</v>
      </c>
      <c r="M132" s="3">
        <v>3</v>
      </c>
      <c r="N132" s="3">
        <v>0</v>
      </c>
      <c r="O132" s="3">
        <v>0</v>
      </c>
      <c r="P132" s="3">
        <f t="shared" ref="P132:P144" si="84">E132*20%</f>
        <v>10</v>
      </c>
      <c r="Q132" s="3">
        <f t="shared" ref="Q132:Q144" si="85">E132*20%</f>
        <v>10</v>
      </c>
      <c r="R132" s="4">
        <v>2</v>
      </c>
      <c r="S132" s="4">
        <f t="shared" ref="S132:S144" si="86">E132*10%</f>
        <v>5</v>
      </c>
      <c r="T132" s="4">
        <v>2</v>
      </c>
      <c r="U132" s="16">
        <f t="shared" ref="U132:U144" si="87">F132+G132+H132+I132+J132+K132+L132+M132+N132+O132+P132+Q132+R132</f>
        <v>50</v>
      </c>
    </row>
    <row r="133" spans="1:21" ht="14.1" customHeight="1" thickBot="1" x14ac:dyDescent="0.3">
      <c r="A133" s="3">
        <v>212</v>
      </c>
      <c r="B133" s="6" t="s">
        <v>72</v>
      </c>
      <c r="C133" s="3">
        <v>43</v>
      </c>
      <c r="D133" s="59" t="s">
        <v>32</v>
      </c>
      <c r="E133" s="59">
        <v>50</v>
      </c>
      <c r="F133" s="54">
        <f t="shared" si="83"/>
        <v>18</v>
      </c>
      <c r="G133" s="3">
        <v>0</v>
      </c>
      <c r="H133" s="3">
        <v>0</v>
      </c>
      <c r="I133" s="3">
        <v>0</v>
      </c>
      <c r="J133" s="3">
        <v>0</v>
      </c>
      <c r="K133" s="33">
        <v>0</v>
      </c>
      <c r="L133" s="3">
        <v>8</v>
      </c>
      <c r="M133" s="3">
        <v>2</v>
      </c>
      <c r="N133" s="3">
        <v>0</v>
      </c>
      <c r="O133" s="3">
        <v>0</v>
      </c>
      <c r="P133" s="3">
        <f t="shared" si="84"/>
        <v>10</v>
      </c>
      <c r="Q133" s="3">
        <f t="shared" si="85"/>
        <v>10</v>
      </c>
      <c r="R133" s="4">
        <v>2</v>
      </c>
      <c r="S133" s="4">
        <f t="shared" si="86"/>
        <v>5</v>
      </c>
      <c r="T133" s="4">
        <v>3</v>
      </c>
      <c r="U133" s="16">
        <f t="shared" si="87"/>
        <v>50</v>
      </c>
    </row>
    <row r="134" spans="1:21" ht="14.1" customHeight="1" thickBot="1" x14ac:dyDescent="0.3">
      <c r="A134" s="3">
        <v>212</v>
      </c>
      <c r="B134" s="6" t="s">
        <v>72</v>
      </c>
      <c r="C134" s="3">
        <v>32</v>
      </c>
      <c r="D134" s="59" t="s">
        <v>33</v>
      </c>
      <c r="E134" s="59">
        <v>50</v>
      </c>
      <c r="F134" s="54">
        <f t="shared" si="83"/>
        <v>18</v>
      </c>
      <c r="G134" s="3">
        <v>0</v>
      </c>
      <c r="H134" s="3">
        <v>0</v>
      </c>
      <c r="I134" s="3">
        <v>0</v>
      </c>
      <c r="J134" s="3">
        <v>0</v>
      </c>
      <c r="K134" s="33">
        <v>0</v>
      </c>
      <c r="L134" s="3">
        <v>8</v>
      </c>
      <c r="M134" s="3">
        <v>2</v>
      </c>
      <c r="N134" s="3">
        <v>0</v>
      </c>
      <c r="O134" s="3">
        <v>0</v>
      </c>
      <c r="P134" s="3">
        <f t="shared" si="84"/>
        <v>10</v>
      </c>
      <c r="Q134" s="3">
        <f t="shared" si="85"/>
        <v>10</v>
      </c>
      <c r="R134" s="4">
        <v>2</v>
      </c>
      <c r="S134" s="4">
        <v>4</v>
      </c>
      <c r="T134" s="4">
        <v>2</v>
      </c>
      <c r="U134" s="16">
        <f t="shared" si="87"/>
        <v>50</v>
      </c>
    </row>
    <row r="135" spans="1:21" ht="14.1" customHeight="1" thickBot="1" x14ac:dyDescent="0.3">
      <c r="A135" s="3">
        <v>212</v>
      </c>
      <c r="B135" s="6" t="s">
        <v>72</v>
      </c>
      <c r="C135" s="3">
        <v>47</v>
      </c>
      <c r="D135" s="59" t="s">
        <v>35</v>
      </c>
      <c r="E135" s="59">
        <v>36</v>
      </c>
      <c r="F135" s="54">
        <v>13</v>
      </c>
      <c r="G135" s="3">
        <v>0</v>
      </c>
      <c r="H135" s="3">
        <v>0</v>
      </c>
      <c r="I135" s="3">
        <v>0</v>
      </c>
      <c r="J135" s="3">
        <v>0</v>
      </c>
      <c r="K135" s="33">
        <v>0</v>
      </c>
      <c r="L135" s="3">
        <v>5</v>
      </c>
      <c r="M135" s="3">
        <v>2</v>
      </c>
      <c r="N135" s="3">
        <v>0</v>
      </c>
      <c r="O135" s="3">
        <v>0</v>
      </c>
      <c r="P135" s="3">
        <v>7</v>
      </c>
      <c r="Q135" s="3">
        <v>7</v>
      </c>
      <c r="R135" s="4">
        <v>2</v>
      </c>
      <c r="S135" s="4">
        <v>4</v>
      </c>
      <c r="T135" s="4">
        <v>2</v>
      </c>
      <c r="U135" s="16">
        <f t="shared" si="87"/>
        <v>36</v>
      </c>
    </row>
    <row r="136" spans="1:21" ht="14.1" customHeight="1" thickBot="1" x14ac:dyDescent="0.3">
      <c r="A136" s="3">
        <v>212</v>
      </c>
      <c r="B136" s="6" t="s">
        <v>72</v>
      </c>
      <c r="C136" s="3">
        <v>30</v>
      </c>
      <c r="D136" s="59" t="s">
        <v>34</v>
      </c>
      <c r="E136" s="59">
        <v>36</v>
      </c>
      <c r="F136" s="54">
        <v>12</v>
      </c>
      <c r="G136" s="3">
        <v>0</v>
      </c>
      <c r="H136" s="3">
        <v>0</v>
      </c>
      <c r="I136" s="3">
        <v>0</v>
      </c>
      <c r="J136" s="3">
        <v>0</v>
      </c>
      <c r="K136" s="33">
        <v>0</v>
      </c>
      <c r="L136" s="3">
        <v>6</v>
      </c>
      <c r="M136" s="3">
        <v>2</v>
      </c>
      <c r="N136" s="3">
        <v>0</v>
      </c>
      <c r="O136" s="3">
        <v>0</v>
      </c>
      <c r="P136" s="3">
        <v>7</v>
      </c>
      <c r="Q136" s="3">
        <v>7</v>
      </c>
      <c r="R136" s="4">
        <v>2</v>
      </c>
      <c r="S136" s="4">
        <v>4</v>
      </c>
      <c r="T136" s="4">
        <v>2</v>
      </c>
      <c r="U136" s="16">
        <f t="shared" si="87"/>
        <v>36</v>
      </c>
    </row>
    <row r="137" spans="1:21" ht="14.1" customHeight="1" thickBot="1" x14ac:dyDescent="0.3">
      <c r="A137" s="3">
        <v>212</v>
      </c>
      <c r="B137" s="6" t="s">
        <v>72</v>
      </c>
      <c r="C137" s="3">
        <v>78</v>
      </c>
      <c r="D137" s="59" t="s">
        <v>73</v>
      </c>
      <c r="E137" s="59">
        <v>36</v>
      </c>
      <c r="F137" s="54">
        <v>13</v>
      </c>
      <c r="G137" s="3">
        <v>0</v>
      </c>
      <c r="H137" s="3">
        <v>0</v>
      </c>
      <c r="I137" s="3">
        <v>0</v>
      </c>
      <c r="J137" s="3">
        <v>0</v>
      </c>
      <c r="K137" s="33">
        <v>0</v>
      </c>
      <c r="L137" s="3">
        <v>5</v>
      </c>
      <c r="M137" s="3">
        <v>2</v>
      </c>
      <c r="N137" s="3">
        <v>0</v>
      </c>
      <c r="O137" s="3">
        <v>0</v>
      </c>
      <c r="P137" s="3">
        <v>7</v>
      </c>
      <c r="Q137" s="3">
        <v>7</v>
      </c>
      <c r="R137" s="4">
        <v>2</v>
      </c>
      <c r="S137" s="4">
        <v>4</v>
      </c>
      <c r="T137" s="4">
        <v>2</v>
      </c>
      <c r="U137" s="16">
        <f t="shared" si="87"/>
        <v>36</v>
      </c>
    </row>
    <row r="138" spans="1:21" ht="14.1" customHeight="1" thickBot="1" x14ac:dyDescent="0.3">
      <c r="A138" s="3">
        <v>212</v>
      </c>
      <c r="B138" s="6" t="s">
        <v>72</v>
      </c>
      <c r="C138" s="3">
        <v>6</v>
      </c>
      <c r="D138" s="59" t="s">
        <v>44</v>
      </c>
      <c r="E138" s="59">
        <v>48</v>
      </c>
      <c r="F138" s="54">
        <v>17</v>
      </c>
      <c r="G138" s="3">
        <v>0</v>
      </c>
      <c r="H138" s="3">
        <v>0</v>
      </c>
      <c r="I138" s="3">
        <v>0</v>
      </c>
      <c r="J138" s="3">
        <v>0</v>
      </c>
      <c r="K138" s="33">
        <v>0</v>
      </c>
      <c r="L138" s="3">
        <v>7</v>
      </c>
      <c r="M138" s="3">
        <v>2</v>
      </c>
      <c r="N138" s="3">
        <v>0</v>
      </c>
      <c r="O138" s="3">
        <v>0</v>
      </c>
      <c r="P138" s="3">
        <v>10</v>
      </c>
      <c r="Q138" s="3">
        <v>10</v>
      </c>
      <c r="R138" s="4">
        <v>2</v>
      </c>
      <c r="S138" s="4">
        <v>5</v>
      </c>
      <c r="T138" s="4">
        <v>3</v>
      </c>
      <c r="U138" s="16">
        <f t="shared" si="87"/>
        <v>48</v>
      </c>
    </row>
    <row r="139" spans="1:21" ht="14.1" customHeight="1" thickBot="1" x14ac:dyDescent="0.3">
      <c r="A139" s="3">
        <v>212</v>
      </c>
      <c r="B139" s="6" t="s">
        <v>72</v>
      </c>
      <c r="C139" s="5">
        <v>5</v>
      </c>
      <c r="D139" s="59" t="s">
        <v>22</v>
      </c>
      <c r="E139" s="59">
        <v>60</v>
      </c>
      <c r="F139" s="54">
        <f t="shared" si="83"/>
        <v>22</v>
      </c>
      <c r="G139" s="3">
        <v>0</v>
      </c>
      <c r="H139" s="3">
        <v>0</v>
      </c>
      <c r="I139" s="3">
        <v>0</v>
      </c>
      <c r="J139" s="3">
        <v>0</v>
      </c>
      <c r="K139" s="33">
        <v>0</v>
      </c>
      <c r="L139" s="3">
        <f t="shared" ref="L139:L144" si="88">E139*15%</f>
        <v>9</v>
      </c>
      <c r="M139" s="3">
        <f t="shared" ref="M139:M144" si="89">E139*5%</f>
        <v>3</v>
      </c>
      <c r="N139" s="3">
        <v>0</v>
      </c>
      <c r="O139" s="3">
        <v>0</v>
      </c>
      <c r="P139" s="3">
        <f t="shared" si="84"/>
        <v>12</v>
      </c>
      <c r="Q139" s="3">
        <f t="shared" si="85"/>
        <v>12</v>
      </c>
      <c r="R139" s="4">
        <v>2</v>
      </c>
      <c r="S139" s="4">
        <f t="shared" si="86"/>
        <v>6</v>
      </c>
      <c r="T139" s="4">
        <f t="shared" ref="T139:T144" si="90">E139*5/100</f>
        <v>3</v>
      </c>
      <c r="U139" s="16">
        <f t="shared" si="87"/>
        <v>60</v>
      </c>
    </row>
    <row r="140" spans="1:21" ht="14.1" customHeight="1" thickBot="1" x14ac:dyDescent="0.3">
      <c r="A140" s="3">
        <v>212</v>
      </c>
      <c r="B140" s="6" t="s">
        <v>72</v>
      </c>
      <c r="C140" s="3">
        <v>10</v>
      </c>
      <c r="D140" s="59" t="s">
        <v>26</v>
      </c>
      <c r="E140" s="59">
        <v>48</v>
      </c>
      <c r="F140" s="54">
        <v>19</v>
      </c>
      <c r="G140" s="3">
        <v>0</v>
      </c>
      <c r="H140" s="3">
        <v>0</v>
      </c>
      <c r="I140" s="3">
        <v>0</v>
      </c>
      <c r="J140" s="3">
        <v>0</v>
      </c>
      <c r="K140" s="33">
        <v>0</v>
      </c>
      <c r="L140" s="3">
        <v>7</v>
      </c>
      <c r="M140" s="3">
        <v>2</v>
      </c>
      <c r="N140" s="3">
        <v>0</v>
      </c>
      <c r="O140" s="3">
        <v>0</v>
      </c>
      <c r="P140" s="3">
        <v>9</v>
      </c>
      <c r="Q140" s="3">
        <v>9</v>
      </c>
      <c r="R140" s="4">
        <v>2</v>
      </c>
      <c r="S140" s="4">
        <v>4</v>
      </c>
      <c r="T140" s="4">
        <v>2</v>
      </c>
      <c r="U140" s="16">
        <f t="shared" si="87"/>
        <v>48</v>
      </c>
    </row>
    <row r="141" spans="1:21" ht="14.1" customHeight="1" thickBot="1" x14ac:dyDescent="0.3">
      <c r="A141" s="3">
        <v>212</v>
      </c>
      <c r="B141" s="6" t="s">
        <v>72</v>
      </c>
      <c r="C141" s="3">
        <v>76</v>
      </c>
      <c r="D141" s="59" t="s">
        <v>66</v>
      </c>
      <c r="E141" s="59">
        <v>60</v>
      </c>
      <c r="F141" s="54">
        <f t="shared" si="83"/>
        <v>22</v>
      </c>
      <c r="G141" s="3">
        <v>0</v>
      </c>
      <c r="H141" s="3">
        <v>0</v>
      </c>
      <c r="I141" s="3">
        <v>0</v>
      </c>
      <c r="J141" s="3">
        <v>0</v>
      </c>
      <c r="K141" s="33">
        <v>0</v>
      </c>
      <c r="L141" s="3">
        <f t="shared" si="88"/>
        <v>9</v>
      </c>
      <c r="M141" s="3">
        <f t="shared" si="89"/>
        <v>3</v>
      </c>
      <c r="N141" s="3">
        <v>0</v>
      </c>
      <c r="O141" s="3">
        <v>0</v>
      </c>
      <c r="P141" s="3">
        <f t="shared" si="84"/>
        <v>12</v>
      </c>
      <c r="Q141" s="3">
        <f t="shared" si="85"/>
        <v>12</v>
      </c>
      <c r="R141" s="4">
        <v>2</v>
      </c>
      <c r="S141" s="4">
        <f t="shared" si="86"/>
        <v>6</v>
      </c>
      <c r="T141" s="4">
        <f t="shared" si="90"/>
        <v>3</v>
      </c>
      <c r="U141" s="16">
        <f t="shared" si="87"/>
        <v>60</v>
      </c>
    </row>
    <row r="142" spans="1:21" ht="14.1" customHeight="1" thickBot="1" x14ac:dyDescent="0.3">
      <c r="A142" s="3">
        <v>212</v>
      </c>
      <c r="B142" s="6" t="s">
        <v>72</v>
      </c>
      <c r="C142" s="3">
        <v>75</v>
      </c>
      <c r="D142" s="59" t="s">
        <v>74</v>
      </c>
      <c r="E142" s="59">
        <v>48</v>
      </c>
      <c r="F142" s="54">
        <v>17</v>
      </c>
      <c r="G142" s="3">
        <v>0</v>
      </c>
      <c r="H142" s="3">
        <v>0</v>
      </c>
      <c r="I142" s="3">
        <v>0</v>
      </c>
      <c r="J142" s="3">
        <v>0</v>
      </c>
      <c r="K142" s="33">
        <v>0</v>
      </c>
      <c r="L142" s="3">
        <v>7</v>
      </c>
      <c r="M142" s="3">
        <v>2</v>
      </c>
      <c r="N142" s="3">
        <v>0</v>
      </c>
      <c r="O142" s="3">
        <v>0</v>
      </c>
      <c r="P142" s="3">
        <v>10</v>
      </c>
      <c r="Q142" s="3">
        <v>10</v>
      </c>
      <c r="R142" s="4">
        <v>2</v>
      </c>
      <c r="S142" s="4">
        <v>5</v>
      </c>
      <c r="T142" s="4">
        <v>2</v>
      </c>
      <c r="U142" s="16">
        <f t="shared" si="87"/>
        <v>48</v>
      </c>
    </row>
    <row r="143" spans="1:21" ht="14.1" customHeight="1" thickBot="1" x14ac:dyDescent="0.3">
      <c r="A143" s="3">
        <v>212</v>
      </c>
      <c r="B143" s="6" t="s">
        <v>72</v>
      </c>
      <c r="C143" s="3">
        <v>57</v>
      </c>
      <c r="D143" s="59" t="s">
        <v>75</v>
      </c>
      <c r="E143" s="59">
        <v>48</v>
      </c>
      <c r="F143" s="54">
        <v>16</v>
      </c>
      <c r="G143" s="3">
        <v>0</v>
      </c>
      <c r="H143" s="3">
        <v>0</v>
      </c>
      <c r="I143" s="3">
        <v>0</v>
      </c>
      <c r="J143" s="3">
        <v>0</v>
      </c>
      <c r="K143" s="33">
        <v>0</v>
      </c>
      <c r="L143" s="3">
        <v>8</v>
      </c>
      <c r="M143" s="3">
        <v>2</v>
      </c>
      <c r="N143" s="3">
        <v>0</v>
      </c>
      <c r="O143" s="3">
        <v>0</v>
      </c>
      <c r="P143" s="3">
        <v>10</v>
      </c>
      <c r="Q143" s="3">
        <v>10</v>
      </c>
      <c r="R143" s="4">
        <v>2</v>
      </c>
      <c r="S143" s="4">
        <v>5</v>
      </c>
      <c r="T143" s="4">
        <v>2</v>
      </c>
      <c r="U143" s="16">
        <f t="shared" si="87"/>
        <v>48</v>
      </c>
    </row>
    <row r="144" spans="1:21" ht="14.1" customHeight="1" thickBot="1" x14ac:dyDescent="0.3">
      <c r="A144" s="3">
        <v>212</v>
      </c>
      <c r="B144" s="6" t="s">
        <v>72</v>
      </c>
      <c r="C144" s="3">
        <v>8</v>
      </c>
      <c r="D144" s="59" t="s">
        <v>21</v>
      </c>
      <c r="E144" s="59">
        <v>60</v>
      </c>
      <c r="F144" s="54">
        <f t="shared" si="83"/>
        <v>22</v>
      </c>
      <c r="G144" s="3">
        <v>0</v>
      </c>
      <c r="H144" s="3">
        <v>0</v>
      </c>
      <c r="I144" s="3">
        <v>0</v>
      </c>
      <c r="J144" s="3">
        <v>0</v>
      </c>
      <c r="K144" s="33">
        <v>0</v>
      </c>
      <c r="L144" s="3">
        <f t="shared" si="88"/>
        <v>9</v>
      </c>
      <c r="M144" s="3">
        <f t="shared" si="89"/>
        <v>3</v>
      </c>
      <c r="N144" s="3">
        <v>0</v>
      </c>
      <c r="O144" s="3">
        <v>0</v>
      </c>
      <c r="P144" s="3">
        <f t="shared" si="84"/>
        <v>12</v>
      </c>
      <c r="Q144" s="3">
        <f t="shared" si="85"/>
        <v>12</v>
      </c>
      <c r="R144" s="4">
        <v>2</v>
      </c>
      <c r="S144" s="4">
        <f t="shared" si="86"/>
        <v>6</v>
      </c>
      <c r="T144" s="4">
        <f t="shared" si="90"/>
        <v>3</v>
      </c>
      <c r="U144" s="16">
        <f t="shared" si="87"/>
        <v>60</v>
      </c>
    </row>
    <row r="145" spans="1:21" ht="14.1" customHeight="1" x14ac:dyDescent="0.25">
      <c r="A145" s="3"/>
      <c r="B145" s="3"/>
      <c r="C145" s="3"/>
      <c r="D145" s="3"/>
      <c r="E145" s="16">
        <f>E132+E133+E134+E135+E136+E137+E138+E139+E140+E141+E142+E143+E144</f>
        <v>630</v>
      </c>
      <c r="F145" s="16">
        <f t="shared" ref="F145:U145" si="91">F132+F133+F134+F135+F136+F137+F138+F139+F140+F141+F142+F143+F144</f>
        <v>227</v>
      </c>
      <c r="G145" s="16">
        <f t="shared" si="91"/>
        <v>0</v>
      </c>
      <c r="H145" s="16">
        <f t="shared" si="91"/>
        <v>0</v>
      </c>
      <c r="I145" s="16">
        <f t="shared" si="91"/>
        <v>0</v>
      </c>
      <c r="J145" s="16">
        <f t="shared" si="91"/>
        <v>0</v>
      </c>
      <c r="K145" s="16">
        <f t="shared" si="91"/>
        <v>0</v>
      </c>
      <c r="L145" s="16">
        <f t="shared" si="91"/>
        <v>95</v>
      </c>
      <c r="M145" s="16">
        <f t="shared" si="91"/>
        <v>30</v>
      </c>
      <c r="N145" s="16">
        <f t="shared" si="91"/>
        <v>0</v>
      </c>
      <c r="O145" s="16">
        <f t="shared" si="91"/>
        <v>0</v>
      </c>
      <c r="P145" s="16">
        <f t="shared" si="91"/>
        <v>126</v>
      </c>
      <c r="Q145" s="16">
        <f t="shared" si="91"/>
        <v>126</v>
      </c>
      <c r="R145" s="16">
        <f t="shared" si="91"/>
        <v>26</v>
      </c>
      <c r="S145" s="16">
        <f t="shared" si="91"/>
        <v>63</v>
      </c>
      <c r="T145" s="16">
        <f t="shared" si="91"/>
        <v>31</v>
      </c>
      <c r="U145" s="16">
        <f t="shared" si="91"/>
        <v>630</v>
      </c>
    </row>
    <row r="146" spans="1:21" ht="14.1" customHeight="1" x14ac:dyDescent="0.25">
      <c r="A146" s="3"/>
      <c r="B146" s="3"/>
      <c r="C146" s="3"/>
      <c r="D146" s="3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:21" ht="14.1" customHeight="1" x14ac:dyDescent="0.25">
      <c r="A147" s="5">
        <v>208</v>
      </c>
      <c r="B147" s="3" t="s">
        <v>76</v>
      </c>
      <c r="C147" s="3">
        <v>78</v>
      </c>
      <c r="D147" s="3" t="s">
        <v>73</v>
      </c>
      <c r="E147" s="3">
        <v>34</v>
      </c>
      <c r="F147" s="54">
        <f>E147*50/100-2</f>
        <v>15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5</v>
      </c>
      <c r="M147" s="3">
        <v>2</v>
      </c>
      <c r="N147" s="3">
        <v>0</v>
      </c>
      <c r="O147" s="3">
        <v>0</v>
      </c>
      <c r="P147" s="3">
        <v>7</v>
      </c>
      <c r="Q147" s="3">
        <v>3</v>
      </c>
      <c r="R147" s="3">
        <v>2</v>
      </c>
      <c r="S147" s="4"/>
      <c r="T147" s="4">
        <v>2</v>
      </c>
      <c r="U147" s="16">
        <f t="shared" ref="U147:U153" si="92">F147+G147+H147+I147+J147+K147+L147+M147+N147+O147+P147+Q147+R147</f>
        <v>34</v>
      </c>
    </row>
    <row r="148" spans="1:21" ht="14.1" customHeight="1" x14ac:dyDescent="0.25">
      <c r="A148" s="5">
        <v>208</v>
      </c>
      <c r="B148" s="3" t="s">
        <v>76</v>
      </c>
      <c r="C148" s="3">
        <v>85</v>
      </c>
      <c r="D148" s="3" t="s">
        <v>60</v>
      </c>
      <c r="E148" s="3">
        <v>50</v>
      </c>
      <c r="F148" s="54">
        <f t="shared" ref="F148:F151" si="93">E148*50/100-2</f>
        <v>23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8</v>
      </c>
      <c r="M148" s="3">
        <v>2</v>
      </c>
      <c r="N148" s="3">
        <v>0</v>
      </c>
      <c r="O148" s="3">
        <v>0</v>
      </c>
      <c r="P148" s="3">
        <f t="shared" ref="P148:P152" si="94">E148*20%</f>
        <v>10</v>
      </c>
      <c r="Q148" s="3">
        <f t="shared" ref="Q148:Q151" si="95">E148*10%</f>
        <v>5</v>
      </c>
      <c r="R148" s="3">
        <v>2</v>
      </c>
      <c r="S148" s="4"/>
      <c r="T148" s="4">
        <v>3</v>
      </c>
      <c r="U148" s="16">
        <f t="shared" si="92"/>
        <v>50</v>
      </c>
    </row>
    <row r="149" spans="1:21" ht="14.1" customHeight="1" x14ac:dyDescent="0.25">
      <c r="A149" s="5">
        <v>208</v>
      </c>
      <c r="B149" s="3" t="s">
        <v>76</v>
      </c>
      <c r="C149" s="3">
        <v>43</v>
      </c>
      <c r="D149" s="3" t="s">
        <v>32</v>
      </c>
      <c r="E149" s="3">
        <v>34</v>
      </c>
      <c r="F149" s="54">
        <f t="shared" si="93"/>
        <v>15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4</v>
      </c>
      <c r="M149" s="3">
        <v>2</v>
      </c>
      <c r="N149" s="3">
        <v>0</v>
      </c>
      <c r="O149" s="3">
        <v>0</v>
      </c>
      <c r="P149" s="3">
        <v>7</v>
      </c>
      <c r="Q149" s="3">
        <v>4</v>
      </c>
      <c r="R149" s="3">
        <v>2</v>
      </c>
      <c r="S149" s="4"/>
      <c r="T149" s="4">
        <v>1</v>
      </c>
      <c r="U149" s="16">
        <f t="shared" si="92"/>
        <v>34</v>
      </c>
    </row>
    <row r="150" spans="1:21" ht="14.1" customHeight="1" x14ac:dyDescent="0.25">
      <c r="A150" s="5">
        <v>208</v>
      </c>
      <c r="B150" s="3" t="s">
        <v>76</v>
      </c>
      <c r="C150" s="3">
        <v>34</v>
      </c>
      <c r="D150" s="3" t="s">
        <v>53</v>
      </c>
      <c r="E150" s="3">
        <v>34</v>
      </c>
      <c r="F150" s="54">
        <f t="shared" si="93"/>
        <v>15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5</v>
      </c>
      <c r="M150" s="3">
        <v>2</v>
      </c>
      <c r="N150" s="3">
        <v>0</v>
      </c>
      <c r="O150" s="3">
        <v>0</v>
      </c>
      <c r="P150" s="3">
        <v>6</v>
      </c>
      <c r="Q150" s="3">
        <v>4</v>
      </c>
      <c r="R150" s="3">
        <v>2</v>
      </c>
      <c r="S150" s="4"/>
      <c r="T150" s="4">
        <v>2</v>
      </c>
      <c r="U150" s="16">
        <f t="shared" si="92"/>
        <v>34</v>
      </c>
    </row>
    <row r="151" spans="1:21" ht="14.1" customHeight="1" x14ac:dyDescent="0.25">
      <c r="A151" s="5">
        <v>208</v>
      </c>
      <c r="B151" s="3" t="s">
        <v>76</v>
      </c>
      <c r="C151" s="3">
        <v>77</v>
      </c>
      <c r="D151" s="3" t="s">
        <v>47</v>
      </c>
      <c r="E151" s="3">
        <v>40</v>
      </c>
      <c r="F151" s="54">
        <f t="shared" si="93"/>
        <v>18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f t="shared" ref="L151" si="96">E151*15%</f>
        <v>6</v>
      </c>
      <c r="M151" s="3">
        <f t="shared" ref="M151" si="97">E151*5%</f>
        <v>2</v>
      </c>
      <c r="N151" s="3">
        <v>0</v>
      </c>
      <c r="O151" s="3">
        <v>0</v>
      </c>
      <c r="P151" s="3">
        <f t="shared" si="94"/>
        <v>8</v>
      </c>
      <c r="Q151" s="3">
        <f t="shared" si="95"/>
        <v>4</v>
      </c>
      <c r="R151" s="3">
        <v>2</v>
      </c>
      <c r="S151" s="4"/>
      <c r="T151" s="4">
        <f t="shared" ref="T151" si="98">E151*5/100</f>
        <v>2</v>
      </c>
      <c r="U151" s="16">
        <f t="shared" si="92"/>
        <v>40</v>
      </c>
    </row>
    <row r="152" spans="1:21" ht="14.1" customHeight="1" x14ac:dyDescent="0.25">
      <c r="A152" s="5">
        <v>208</v>
      </c>
      <c r="B152" s="3" t="s">
        <v>76</v>
      </c>
      <c r="C152" s="56"/>
      <c r="D152" s="3" t="s">
        <v>185</v>
      </c>
      <c r="E152" s="3">
        <v>25</v>
      </c>
      <c r="F152" s="54">
        <v>10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4</v>
      </c>
      <c r="M152" s="3">
        <v>1</v>
      </c>
      <c r="N152" s="3">
        <v>0</v>
      </c>
      <c r="O152" s="3">
        <v>0</v>
      </c>
      <c r="P152" s="3">
        <f t="shared" si="94"/>
        <v>5</v>
      </c>
      <c r="Q152" s="3">
        <v>3</v>
      </c>
      <c r="R152" s="3">
        <v>2</v>
      </c>
      <c r="S152" s="4"/>
      <c r="T152" s="4">
        <v>1</v>
      </c>
      <c r="U152" s="16">
        <f t="shared" si="92"/>
        <v>25</v>
      </c>
    </row>
    <row r="153" spans="1:21" ht="14.1" customHeight="1" x14ac:dyDescent="0.25">
      <c r="A153" s="5">
        <v>208</v>
      </c>
      <c r="B153" s="3" t="s">
        <v>76</v>
      </c>
      <c r="C153" s="3">
        <v>57</v>
      </c>
      <c r="D153" s="3" t="s">
        <v>75</v>
      </c>
      <c r="E153" s="3">
        <v>44</v>
      </c>
      <c r="F153" s="54">
        <v>21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7</v>
      </c>
      <c r="M153" s="3">
        <v>2</v>
      </c>
      <c r="N153" s="3">
        <v>0</v>
      </c>
      <c r="O153" s="3">
        <v>0</v>
      </c>
      <c r="P153" s="3">
        <v>9</v>
      </c>
      <c r="Q153" s="3">
        <v>3</v>
      </c>
      <c r="R153" s="3">
        <v>2</v>
      </c>
      <c r="S153" s="4"/>
      <c r="T153" s="4">
        <v>2</v>
      </c>
      <c r="U153" s="16">
        <f t="shared" si="92"/>
        <v>44</v>
      </c>
    </row>
    <row r="154" spans="1:21" ht="14.1" customHeight="1" x14ac:dyDescent="0.25">
      <c r="A154" s="3"/>
      <c r="B154" s="3"/>
      <c r="C154" s="3"/>
      <c r="D154" s="3"/>
      <c r="E154" s="16">
        <f>E150+E151+E152 +E153+E147+E148+E149</f>
        <v>261</v>
      </c>
      <c r="F154" s="16">
        <f t="shared" ref="F154:U154" si="99">F150+F151+F152 +F153+F147+F148+F149</f>
        <v>117</v>
      </c>
      <c r="G154" s="16">
        <f t="shared" si="99"/>
        <v>0</v>
      </c>
      <c r="H154" s="16">
        <f t="shared" si="99"/>
        <v>0</v>
      </c>
      <c r="I154" s="16">
        <f t="shared" si="99"/>
        <v>0</v>
      </c>
      <c r="J154" s="16">
        <f t="shared" si="99"/>
        <v>0</v>
      </c>
      <c r="K154" s="16">
        <f t="shared" si="99"/>
        <v>0</v>
      </c>
      <c r="L154" s="16">
        <f t="shared" si="99"/>
        <v>39</v>
      </c>
      <c r="M154" s="16">
        <f t="shared" si="99"/>
        <v>13</v>
      </c>
      <c r="N154" s="16">
        <f t="shared" si="99"/>
        <v>0</v>
      </c>
      <c r="O154" s="16">
        <f t="shared" si="99"/>
        <v>0</v>
      </c>
      <c r="P154" s="16">
        <f t="shared" si="99"/>
        <v>52</v>
      </c>
      <c r="Q154" s="16">
        <f t="shared" si="99"/>
        <v>26</v>
      </c>
      <c r="R154" s="16">
        <f t="shared" si="99"/>
        <v>14</v>
      </c>
      <c r="S154" s="16">
        <f t="shared" si="99"/>
        <v>0</v>
      </c>
      <c r="T154" s="16">
        <f t="shared" si="99"/>
        <v>13</v>
      </c>
      <c r="U154" s="16">
        <f t="shared" si="99"/>
        <v>261</v>
      </c>
    </row>
    <row r="155" spans="1:21" ht="14.1" customHeight="1" x14ac:dyDescent="0.25">
      <c r="A155" s="3"/>
      <c r="B155" s="3"/>
      <c r="C155" s="3"/>
      <c r="D155" s="3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 spans="1:21" ht="14.1" customHeight="1" x14ac:dyDescent="0.25">
      <c r="A156" s="5">
        <v>213</v>
      </c>
      <c r="B156" s="3" t="s">
        <v>77</v>
      </c>
      <c r="C156" s="3">
        <v>41</v>
      </c>
      <c r="D156" s="3" t="s">
        <v>31</v>
      </c>
      <c r="E156" s="3">
        <v>40</v>
      </c>
      <c r="F156" s="3">
        <v>18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6</v>
      </c>
      <c r="M156" s="3">
        <v>2</v>
      </c>
      <c r="N156" s="3">
        <v>0</v>
      </c>
      <c r="O156" s="3">
        <v>0</v>
      </c>
      <c r="P156" s="3">
        <v>8</v>
      </c>
      <c r="Q156" s="3">
        <v>4</v>
      </c>
      <c r="R156" s="3">
        <v>2</v>
      </c>
      <c r="S156" s="3"/>
      <c r="T156" s="4">
        <f t="shared" ref="T156" si="100">E156*5/100</f>
        <v>2</v>
      </c>
      <c r="U156" s="16">
        <f t="shared" ref="U156:U166" si="101">F156+G156+H156+I156+J156+K156+L156+M156+N156+O156+P156+Q156+R156</f>
        <v>40</v>
      </c>
    </row>
    <row r="157" spans="1:21" ht="14.1" customHeight="1" x14ac:dyDescent="0.25">
      <c r="A157" s="5">
        <v>213</v>
      </c>
      <c r="B157" s="3" t="s">
        <v>77</v>
      </c>
      <c r="C157" s="3">
        <v>43</v>
      </c>
      <c r="D157" s="3" t="s">
        <v>32</v>
      </c>
      <c r="E157" s="3">
        <v>34</v>
      </c>
      <c r="F157" s="3">
        <v>15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5</v>
      </c>
      <c r="M157" s="3">
        <v>2</v>
      </c>
      <c r="N157" s="3">
        <v>0</v>
      </c>
      <c r="O157" s="3">
        <v>0</v>
      </c>
      <c r="P157" s="3">
        <v>7</v>
      </c>
      <c r="Q157" s="3">
        <v>3</v>
      </c>
      <c r="R157" s="3">
        <v>2</v>
      </c>
      <c r="S157" s="3"/>
      <c r="T157" s="4">
        <v>2</v>
      </c>
      <c r="U157" s="16">
        <f t="shared" si="101"/>
        <v>34</v>
      </c>
    </row>
    <row r="158" spans="1:21" ht="14.1" customHeight="1" x14ac:dyDescent="0.25">
      <c r="A158" s="5">
        <v>213</v>
      </c>
      <c r="B158" s="3" t="s">
        <v>77</v>
      </c>
      <c r="C158" s="3">
        <v>32</v>
      </c>
      <c r="D158" s="3" t="s">
        <v>33</v>
      </c>
      <c r="E158" s="3">
        <v>38</v>
      </c>
      <c r="F158" s="3">
        <v>17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5</v>
      </c>
      <c r="M158" s="3">
        <v>2</v>
      </c>
      <c r="N158" s="3">
        <v>0</v>
      </c>
      <c r="O158" s="3">
        <v>0</v>
      </c>
      <c r="P158" s="3">
        <v>8</v>
      </c>
      <c r="Q158" s="3">
        <v>4</v>
      </c>
      <c r="R158" s="3">
        <v>2</v>
      </c>
      <c r="S158" s="3"/>
      <c r="T158" s="4">
        <v>2</v>
      </c>
      <c r="U158" s="16">
        <f t="shared" si="101"/>
        <v>38</v>
      </c>
    </row>
    <row r="159" spans="1:21" ht="14.1" customHeight="1" x14ac:dyDescent="0.25">
      <c r="A159" s="5">
        <v>213</v>
      </c>
      <c r="B159" s="3" t="s">
        <v>77</v>
      </c>
      <c r="C159" s="3">
        <v>30</v>
      </c>
      <c r="D159" s="3" t="s">
        <v>34</v>
      </c>
      <c r="E159" s="3">
        <v>36</v>
      </c>
      <c r="F159" s="3">
        <v>16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5</v>
      </c>
      <c r="M159" s="3">
        <v>2</v>
      </c>
      <c r="N159" s="3">
        <v>0</v>
      </c>
      <c r="O159" s="3">
        <v>0</v>
      </c>
      <c r="P159" s="3">
        <v>7</v>
      </c>
      <c r="Q159" s="3">
        <v>4</v>
      </c>
      <c r="R159" s="3">
        <v>2</v>
      </c>
      <c r="S159" s="3"/>
      <c r="T159" s="4">
        <v>1</v>
      </c>
      <c r="U159" s="16">
        <f t="shared" si="101"/>
        <v>36</v>
      </c>
    </row>
    <row r="160" spans="1:21" ht="14.1" customHeight="1" x14ac:dyDescent="0.25">
      <c r="A160" s="3">
        <v>213</v>
      </c>
      <c r="B160" s="3" t="s">
        <v>77</v>
      </c>
      <c r="C160" s="3">
        <v>47</v>
      </c>
      <c r="D160" s="3" t="s">
        <v>35</v>
      </c>
      <c r="E160" s="3">
        <v>37</v>
      </c>
      <c r="F160" s="3">
        <v>17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5</v>
      </c>
      <c r="M160" s="3">
        <v>2</v>
      </c>
      <c r="N160" s="3">
        <v>0</v>
      </c>
      <c r="O160" s="3">
        <v>0</v>
      </c>
      <c r="P160" s="3">
        <v>8</v>
      </c>
      <c r="Q160" s="3">
        <v>3</v>
      </c>
      <c r="R160" s="3">
        <v>2</v>
      </c>
      <c r="S160" s="3"/>
      <c r="T160" s="4">
        <v>2</v>
      </c>
      <c r="U160" s="16">
        <f t="shared" si="101"/>
        <v>37</v>
      </c>
    </row>
    <row r="161" spans="1:21" ht="14.1" customHeight="1" x14ac:dyDescent="0.25">
      <c r="A161" s="3">
        <v>213</v>
      </c>
      <c r="B161" s="3" t="s">
        <v>77</v>
      </c>
      <c r="C161" s="3">
        <v>39</v>
      </c>
      <c r="D161" s="3" t="s">
        <v>78</v>
      </c>
      <c r="E161" s="3">
        <v>36</v>
      </c>
      <c r="F161" s="3">
        <v>16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5</v>
      </c>
      <c r="M161" s="3">
        <v>2</v>
      </c>
      <c r="N161" s="3">
        <v>0</v>
      </c>
      <c r="O161" s="3">
        <v>0</v>
      </c>
      <c r="P161" s="3">
        <v>7</v>
      </c>
      <c r="Q161" s="3">
        <v>4</v>
      </c>
      <c r="R161" s="3">
        <v>2</v>
      </c>
      <c r="S161" s="3"/>
      <c r="T161" s="4">
        <v>2</v>
      </c>
      <c r="U161" s="16">
        <f t="shared" si="101"/>
        <v>36</v>
      </c>
    </row>
    <row r="162" spans="1:21" ht="14.1" customHeight="1" x14ac:dyDescent="0.25">
      <c r="A162" s="3">
        <v>213</v>
      </c>
      <c r="B162" s="3" t="s">
        <v>77</v>
      </c>
      <c r="C162" s="5">
        <v>5</v>
      </c>
      <c r="D162" s="3" t="s">
        <v>22</v>
      </c>
      <c r="E162" s="3">
        <v>50</v>
      </c>
      <c r="F162" s="3">
        <v>23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8</v>
      </c>
      <c r="M162" s="3">
        <v>2</v>
      </c>
      <c r="N162" s="3">
        <v>0</v>
      </c>
      <c r="O162" s="3">
        <v>0</v>
      </c>
      <c r="P162" s="3">
        <v>10</v>
      </c>
      <c r="Q162" s="3">
        <v>5</v>
      </c>
      <c r="R162" s="3">
        <v>2</v>
      </c>
      <c r="S162" s="3"/>
      <c r="T162" s="4">
        <v>3</v>
      </c>
      <c r="U162" s="16">
        <f t="shared" si="101"/>
        <v>50</v>
      </c>
    </row>
    <row r="163" spans="1:21" ht="14.1" customHeight="1" x14ac:dyDescent="0.25">
      <c r="A163" s="3">
        <v>213</v>
      </c>
      <c r="B163" s="3" t="s">
        <v>77</v>
      </c>
      <c r="C163" s="3">
        <v>6</v>
      </c>
      <c r="D163" s="3" t="s">
        <v>44</v>
      </c>
      <c r="E163" s="3">
        <v>43</v>
      </c>
      <c r="F163" s="3">
        <v>19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7</v>
      </c>
      <c r="M163" s="3">
        <v>2</v>
      </c>
      <c r="N163" s="3">
        <v>0</v>
      </c>
      <c r="O163" s="3">
        <v>0</v>
      </c>
      <c r="P163" s="3">
        <v>9</v>
      </c>
      <c r="Q163" s="3">
        <v>4</v>
      </c>
      <c r="R163" s="3">
        <v>2</v>
      </c>
      <c r="S163" s="3"/>
      <c r="T163" s="4">
        <v>2</v>
      </c>
      <c r="U163" s="16">
        <f t="shared" si="101"/>
        <v>43</v>
      </c>
    </row>
    <row r="164" spans="1:21" ht="14.1" customHeight="1" x14ac:dyDescent="0.25">
      <c r="A164" s="3">
        <v>213</v>
      </c>
      <c r="B164" s="3" t="s">
        <v>77</v>
      </c>
      <c r="C164" s="3">
        <v>8</v>
      </c>
      <c r="D164" s="3" t="s">
        <v>21</v>
      </c>
      <c r="E164" s="3">
        <v>36</v>
      </c>
      <c r="F164" s="3">
        <v>16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6</v>
      </c>
      <c r="M164" s="3">
        <v>2</v>
      </c>
      <c r="N164" s="3">
        <v>0</v>
      </c>
      <c r="O164" s="3">
        <v>0</v>
      </c>
      <c r="P164" s="3">
        <v>6</v>
      </c>
      <c r="Q164" s="3">
        <v>4</v>
      </c>
      <c r="R164" s="3">
        <v>2</v>
      </c>
      <c r="S164" s="3"/>
      <c r="T164" s="4">
        <v>2</v>
      </c>
      <c r="U164" s="16">
        <f t="shared" si="101"/>
        <v>36</v>
      </c>
    </row>
    <row r="165" spans="1:21" ht="14.1" customHeight="1" x14ac:dyDescent="0.25">
      <c r="A165" s="7">
        <v>213</v>
      </c>
      <c r="B165" s="3" t="s">
        <v>77</v>
      </c>
      <c r="C165" s="3">
        <v>10</v>
      </c>
      <c r="D165" s="3" t="s">
        <v>26</v>
      </c>
      <c r="E165" s="3">
        <v>36</v>
      </c>
      <c r="F165" s="3">
        <v>16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5</v>
      </c>
      <c r="M165" s="3">
        <v>2</v>
      </c>
      <c r="N165" s="3">
        <v>0</v>
      </c>
      <c r="O165" s="3">
        <v>0</v>
      </c>
      <c r="P165" s="3">
        <v>7</v>
      </c>
      <c r="Q165" s="3">
        <v>4</v>
      </c>
      <c r="R165" s="3">
        <v>2</v>
      </c>
      <c r="S165" s="3"/>
      <c r="T165" s="4">
        <v>1</v>
      </c>
      <c r="U165" s="16">
        <f t="shared" si="101"/>
        <v>36</v>
      </c>
    </row>
    <row r="166" spans="1:21" ht="14.1" customHeight="1" x14ac:dyDescent="0.25">
      <c r="A166" s="5">
        <v>213</v>
      </c>
      <c r="B166" s="3" t="s">
        <v>77</v>
      </c>
      <c r="C166" s="3">
        <v>75</v>
      </c>
      <c r="D166" s="3" t="s">
        <v>79</v>
      </c>
      <c r="E166" s="3">
        <v>35</v>
      </c>
      <c r="F166" s="3">
        <v>16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6</v>
      </c>
      <c r="M166" s="3">
        <v>1</v>
      </c>
      <c r="N166" s="3">
        <v>0</v>
      </c>
      <c r="O166" s="3">
        <v>0</v>
      </c>
      <c r="P166" s="3">
        <v>7</v>
      </c>
      <c r="Q166" s="3">
        <v>3</v>
      </c>
      <c r="R166" s="3">
        <v>2</v>
      </c>
      <c r="S166" s="3"/>
      <c r="T166" s="4">
        <v>2</v>
      </c>
      <c r="U166" s="16">
        <f t="shared" si="101"/>
        <v>35</v>
      </c>
    </row>
    <row r="167" spans="1:21" ht="14.1" customHeight="1" x14ac:dyDescent="0.25">
      <c r="A167" s="3"/>
      <c r="B167" s="3"/>
      <c r="C167" s="3"/>
      <c r="D167" s="3"/>
      <c r="E167" s="16">
        <f>E164+E165+E166+E156+E157+E158+E159+E160+E161+E162+E163</f>
        <v>421</v>
      </c>
      <c r="F167" s="16">
        <f t="shared" ref="F167:U167" si="102">F164+F165+F166+F156+F157+F158+F159+F160+F161+F162+F163</f>
        <v>189</v>
      </c>
      <c r="G167" s="16">
        <f t="shared" si="102"/>
        <v>0</v>
      </c>
      <c r="H167" s="16">
        <f t="shared" si="102"/>
        <v>0</v>
      </c>
      <c r="I167" s="16">
        <f t="shared" si="102"/>
        <v>0</v>
      </c>
      <c r="J167" s="16">
        <f t="shared" si="102"/>
        <v>0</v>
      </c>
      <c r="K167" s="16">
        <f t="shared" si="102"/>
        <v>0</v>
      </c>
      <c r="L167" s="16">
        <f t="shared" si="102"/>
        <v>63</v>
      </c>
      <c r="M167" s="16">
        <f t="shared" si="102"/>
        <v>21</v>
      </c>
      <c r="N167" s="16">
        <f t="shared" si="102"/>
        <v>0</v>
      </c>
      <c r="O167" s="16">
        <f t="shared" si="102"/>
        <v>0</v>
      </c>
      <c r="P167" s="16">
        <f t="shared" si="102"/>
        <v>84</v>
      </c>
      <c r="Q167" s="16">
        <f t="shared" si="102"/>
        <v>42</v>
      </c>
      <c r="R167" s="16">
        <f t="shared" si="102"/>
        <v>22</v>
      </c>
      <c r="S167" s="16">
        <f t="shared" si="102"/>
        <v>0</v>
      </c>
      <c r="T167" s="16">
        <f t="shared" si="102"/>
        <v>21</v>
      </c>
      <c r="U167" s="16">
        <f t="shared" si="102"/>
        <v>421</v>
      </c>
    </row>
    <row r="168" spans="1:21" ht="14.1" customHeight="1" x14ac:dyDescent="0.25">
      <c r="A168" s="3"/>
      <c r="B168" s="3"/>
      <c r="C168" s="3"/>
      <c r="D168" s="3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1:21" ht="14.1" customHeight="1" x14ac:dyDescent="0.25">
      <c r="A169" s="3"/>
      <c r="B169" s="3"/>
      <c r="C169" s="3"/>
      <c r="D169" s="3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:21" ht="14.1" customHeight="1" x14ac:dyDescent="0.25">
      <c r="A170" s="5">
        <v>217</v>
      </c>
      <c r="B170" s="3" t="s">
        <v>82</v>
      </c>
      <c r="C170" s="5">
        <v>4</v>
      </c>
      <c r="D170" s="3" t="s">
        <v>25</v>
      </c>
      <c r="E170" s="3">
        <v>42</v>
      </c>
      <c r="F170" s="54">
        <f t="shared" ref="F170:F176" si="103">E170*50/100-2</f>
        <v>19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2</v>
      </c>
      <c r="M170" s="3">
        <v>7</v>
      </c>
      <c r="N170" s="3">
        <v>0</v>
      </c>
      <c r="O170" s="3">
        <v>0</v>
      </c>
      <c r="P170" s="3">
        <v>8</v>
      </c>
      <c r="Q170" s="3">
        <v>4</v>
      </c>
      <c r="R170" s="3">
        <v>2</v>
      </c>
      <c r="S170" s="3"/>
      <c r="T170" s="4">
        <v>2</v>
      </c>
      <c r="U170" s="16">
        <f t="shared" ref="U170:U177" si="104">F170+G170+H170+I170+J170+K170+L170+M170+N170+O170+P170+Q170+R170</f>
        <v>42</v>
      </c>
    </row>
    <row r="171" spans="1:21" ht="14.1" customHeight="1" x14ac:dyDescent="0.25">
      <c r="A171" s="3">
        <v>217</v>
      </c>
      <c r="B171" s="3" t="s">
        <v>82</v>
      </c>
      <c r="C171" s="3">
        <v>41</v>
      </c>
      <c r="D171" s="3" t="s">
        <v>31</v>
      </c>
      <c r="E171" s="3">
        <v>42</v>
      </c>
      <c r="F171" s="54">
        <f t="shared" si="103"/>
        <v>19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2</v>
      </c>
      <c r="M171" s="3">
        <v>6</v>
      </c>
      <c r="N171" s="3">
        <v>0</v>
      </c>
      <c r="O171" s="3">
        <v>0</v>
      </c>
      <c r="P171" s="3">
        <v>9</v>
      </c>
      <c r="Q171" s="3">
        <v>4</v>
      </c>
      <c r="R171" s="3">
        <v>2</v>
      </c>
      <c r="S171" s="3"/>
      <c r="T171" s="4">
        <v>2</v>
      </c>
      <c r="U171" s="16">
        <f t="shared" si="104"/>
        <v>42</v>
      </c>
    </row>
    <row r="172" spans="1:21" ht="14.1" customHeight="1" x14ac:dyDescent="0.25">
      <c r="A172" s="3">
        <v>217</v>
      </c>
      <c r="B172" s="3" t="s">
        <v>82</v>
      </c>
      <c r="C172" s="3">
        <v>47</v>
      </c>
      <c r="D172" s="3" t="s">
        <v>35</v>
      </c>
      <c r="E172" s="3">
        <v>40</v>
      </c>
      <c r="F172" s="54">
        <f t="shared" si="103"/>
        <v>18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f t="shared" ref="L172:L176" si="105">E172*5%</f>
        <v>2</v>
      </c>
      <c r="M172" s="3">
        <f t="shared" ref="M172:M176" si="106">E172*15%</f>
        <v>6</v>
      </c>
      <c r="N172" s="3">
        <v>0</v>
      </c>
      <c r="O172" s="3">
        <v>0</v>
      </c>
      <c r="P172" s="3">
        <f t="shared" ref="P172:P176" si="107">E172*20%</f>
        <v>8</v>
      </c>
      <c r="Q172" s="3">
        <f t="shared" ref="Q172:Q176" si="108">E172*10%</f>
        <v>4</v>
      </c>
      <c r="R172" s="3">
        <v>2</v>
      </c>
      <c r="S172" s="3"/>
      <c r="T172" s="4">
        <f t="shared" ref="T172:T176" si="109">E172*5/100</f>
        <v>2</v>
      </c>
      <c r="U172" s="16">
        <f t="shared" si="104"/>
        <v>40</v>
      </c>
    </row>
    <row r="173" spans="1:21" ht="14.1" customHeight="1" x14ac:dyDescent="0.25">
      <c r="A173" s="3">
        <v>217</v>
      </c>
      <c r="B173" s="3" t="s">
        <v>82</v>
      </c>
      <c r="C173" s="3">
        <v>34</v>
      </c>
      <c r="D173" s="3" t="s">
        <v>53</v>
      </c>
      <c r="E173" s="3">
        <v>36</v>
      </c>
      <c r="F173" s="54">
        <f t="shared" si="103"/>
        <v>16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2</v>
      </c>
      <c r="M173" s="3">
        <v>5</v>
      </c>
      <c r="N173" s="3">
        <v>0</v>
      </c>
      <c r="O173" s="3">
        <v>0</v>
      </c>
      <c r="P173" s="3">
        <v>7</v>
      </c>
      <c r="Q173" s="3">
        <v>4</v>
      </c>
      <c r="R173" s="3">
        <v>2</v>
      </c>
      <c r="S173" s="3"/>
      <c r="T173" s="4">
        <v>2</v>
      </c>
      <c r="U173" s="16">
        <f t="shared" si="104"/>
        <v>36</v>
      </c>
    </row>
    <row r="174" spans="1:21" ht="14.1" customHeight="1" x14ac:dyDescent="0.25">
      <c r="A174" s="3">
        <v>217</v>
      </c>
      <c r="B174" s="3" t="s">
        <v>82</v>
      </c>
      <c r="C174" s="3">
        <v>77</v>
      </c>
      <c r="D174" s="3" t="s">
        <v>47</v>
      </c>
      <c r="E174" s="3">
        <v>55</v>
      </c>
      <c r="F174" s="54">
        <v>26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3</v>
      </c>
      <c r="M174" s="3">
        <v>8</v>
      </c>
      <c r="N174" s="3">
        <v>0</v>
      </c>
      <c r="O174" s="3">
        <v>0</v>
      </c>
      <c r="P174" s="3">
        <f t="shared" si="107"/>
        <v>11</v>
      </c>
      <c r="Q174" s="3">
        <v>5</v>
      </c>
      <c r="R174" s="3">
        <v>2</v>
      </c>
      <c r="S174" s="3"/>
      <c r="T174" s="4">
        <v>3</v>
      </c>
      <c r="U174" s="16">
        <f t="shared" si="104"/>
        <v>55</v>
      </c>
    </row>
    <row r="175" spans="1:21" ht="14.1" customHeight="1" x14ac:dyDescent="0.25">
      <c r="A175" s="3">
        <v>217</v>
      </c>
      <c r="B175" s="3" t="s">
        <v>82</v>
      </c>
      <c r="C175" s="3">
        <v>43</v>
      </c>
      <c r="D175" s="3" t="s">
        <v>32</v>
      </c>
      <c r="E175" s="3">
        <v>29</v>
      </c>
      <c r="F175" s="54">
        <v>13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1</v>
      </c>
      <c r="M175" s="3">
        <v>4</v>
      </c>
      <c r="N175" s="3">
        <v>0</v>
      </c>
      <c r="O175" s="3">
        <v>0</v>
      </c>
      <c r="P175" s="3">
        <v>6</v>
      </c>
      <c r="Q175" s="3">
        <v>3</v>
      </c>
      <c r="R175" s="3">
        <v>2</v>
      </c>
      <c r="S175" s="3"/>
      <c r="T175" s="4">
        <v>1</v>
      </c>
      <c r="U175" s="16">
        <f t="shared" si="104"/>
        <v>29</v>
      </c>
    </row>
    <row r="176" spans="1:21" ht="14.1" customHeight="1" x14ac:dyDescent="0.25">
      <c r="A176" s="3">
        <v>217</v>
      </c>
      <c r="B176" s="3" t="s">
        <v>82</v>
      </c>
      <c r="C176" s="56"/>
      <c r="D176" s="3" t="s">
        <v>186</v>
      </c>
      <c r="E176" s="3">
        <v>40</v>
      </c>
      <c r="F176" s="54">
        <f t="shared" si="103"/>
        <v>18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f t="shared" si="105"/>
        <v>2</v>
      </c>
      <c r="M176" s="3">
        <f t="shared" si="106"/>
        <v>6</v>
      </c>
      <c r="N176" s="3">
        <v>0</v>
      </c>
      <c r="O176" s="3">
        <v>0</v>
      </c>
      <c r="P176" s="3">
        <f t="shared" si="107"/>
        <v>8</v>
      </c>
      <c r="Q176" s="3">
        <f t="shared" si="108"/>
        <v>4</v>
      </c>
      <c r="R176" s="3">
        <v>2</v>
      </c>
      <c r="S176" s="3"/>
      <c r="T176" s="4">
        <f t="shared" si="109"/>
        <v>2</v>
      </c>
      <c r="U176" s="16">
        <f t="shared" si="104"/>
        <v>40</v>
      </c>
    </row>
    <row r="177" spans="1:21" ht="14.1" customHeight="1" x14ac:dyDescent="0.25">
      <c r="A177" s="3">
        <v>217</v>
      </c>
      <c r="B177" s="3" t="s">
        <v>82</v>
      </c>
      <c r="C177" s="3">
        <v>96</v>
      </c>
      <c r="D177" s="3" t="s">
        <v>83</v>
      </c>
      <c r="E177" s="3">
        <v>29</v>
      </c>
      <c r="F177" s="3">
        <v>8</v>
      </c>
      <c r="G177" s="3">
        <v>1</v>
      </c>
      <c r="H177" s="3">
        <v>1</v>
      </c>
      <c r="I177" s="3">
        <v>0</v>
      </c>
      <c r="J177" s="3">
        <v>0</v>
      </c>
      <c r="K177" s="3">
        <v>1</v>
      </c>
      <c r="L177" s="3">
        <v>0</v>
      </c>
      <c r="M177" s="3">
        <v>1</v>
      </c>
      <c r="N177" s="3">
        <v>0</v>
      </c>
      <c r="O177" s="3">
        <v>0</v>
      </c>
      <c r="P177" s="3">
        <v>15</v>
      </c>
      <c r="Q177" s="3">
        <v>0</v>
      </c>
      <c r="R177" s="3">
        <v>2</v>
      </c>
      <c r="S177" s="3"/>
      <c r="T177" s="3">
        <v>1</v>
      </c>
      <c r="U177" s="16">
        <f t="shared" si="104"/>
        <v>29</v>
      </c>
    </row>
    <row r="178" spans="1:21" ht="14.1" customHeight="1" x14ac:dyDescent="0.25">
      <c r="A178" s="3"/>
      <c r="B178" s="3"/>
      <c r="C178" s="3"/>
      <c r="D178" s="3"/>
      <c r="E178" s="16">
        <f t="shared" ref="E178:U178" si="110">E174+E175+E177+E170+E171+E172+E173</f>
        <v>273</v>
      </c>
      <c r="F178" s="16">
        <f t="shared" si="110"/>
        <v>119</v>
      </c>
      <c r="G178" s="16">
        <f t="shared" si="110"/>
        <v>1</v>
      </c>
      <c r="H178" s="16">
        <f t="shared" si="110"/>
        <v>1</v>
      </c>
      <c r="I178" s="16">
        <f t="shared" si="110"/>
        <v>0</v>
      </c>
      <c r="J178" s="16">
        <f t="shared" si="110"/>
        <v>0</v>
      </c>
      <c r="K178" s="16">
        <f t="shared" si="110"/>
        <v>1</v>
      </c>
      <c r="L178" s="16">
        <f t="shared" si="110"/>
        <v>12</v>
      </c>
      <c r="M178" s="16">
        <f t="shared" si="110"/>
        <v>37</v>
      </c>
      <c r="N178" s="16">
        <f t="shared" si="110"/>
        <v>0</v>
      </c>
      <c r="O178" s="16">
        <f t="shared" si="110"/>
        <v>0</v>
      </c>
      <c r="P178" s="16">
        <f t="shared" si="110"/>
        <v>64</v>
      </c>
      <c r="Q178" s="16">
        <f t="shared" si="110"/>
        <v>24</v>
      </c>
      <c r="R178" s="16">
        <f t="shared" si="110"/>
        <v>14</v>
      </c>
      <c r="S178" s="16">
        <f t="shared" si="110"/>
        <v>0</v>
      </c>
      <c r="T178" s="16">
        <f t="shared" si="110"/>
        <v>13</v>
      </c>
      <c r="U178" s="16">
        <f t="shared" si="110"/>
        <v>273</v>
      </c>
    </row>
    <row r="179" spans="1:21" ht="14.1" customHeight="1" x14ac:dyDescent="0.25">
      <c r="A179" s="3"/>
      <c r="B179" s="3"/>
      <c r="C179" s="3"/>
      <c r="D179" s="3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1:21" ht="14.1" customHeight="1" x14ac:dyDescent="0.25">
      <c r="A180" s="3"/>
      <c r="B180" s="3"/>
      <c r="C180" s="3"/>
      <c r="D180" s="3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1:21" ht="14.1" customHeight="1" x14ac:dyDescent="0.25">
      <c r="A181" s="5">
        <v>214</v>
      </c>
      <c r="B181" s="3" t="s">
        <v>80</v>
      </c>
      <c r="C181" s="3">
        <v>8</v>
      </c>
      <c r="D181" s="3" t="s">
        <v>21</v>
      </c>
      <c r="E181" s="3">
        <v>60</v>
      </c>
      <c r="F181" s="54">
        <f t="shared" ref="F181:F190" si="111">E181*50/100-2</f>
        <v>28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f t="shared" ref="L181:L190" si="112">E181*15%</f>
        <v>9</v>
      </c>
      <c r="M181" s="3">
        <f>E181*5%</f>
        <v>3</v>
      </c>
      <c r="N181" s="3">
        <v>0</v>
      </c>
      <c r="O181" s="3">
        <v>0</v>
      </c>
      <c r="P181" s="3">
        <f t="shared" ref="P181:P190" si="113">E181*20%</f>
        <v>12</v>
      </c>
      <c r="Q181" s="3">
        <f t="shared" ref="Q181:Q190" si="114">E181*10%</f>
        <v>6</v>
      </c>
      <c r="R181" s="3">
        <v>2</v>
      </c>
      <c r="S181" s="4">
        <f t="shared" ref="S181:S190" si="115">E181*10%</f>
        <v>6</v>
      </c>
      <c r="T181" s="4">
        <f t="shared" ref="T181:T190" si="116">E181*5/100</f>
        <v>3</v>
      </c>
      <c r="U181" s="16">
        <f t="shared" ref="U181:U190" si="117">F181+G181+H181+I181+J181+K181+L181+M181+N181+O181+P181+Q181+R181</f>
        <v>60</v>
      </c>
    </row>
    <row r="182" spans="1:21" ht="14.1" customHeight="1" x14ac:dyDescent="0.25">
      <c r="A182" s="6">
        <v>214</v>
      </c>
      <c r="B182" s="3" t="s">
        <v>80</v>
      </c>
      <c r="C182" s="5">
        <v>5</v>
      </c>
      <c r="D182" s="3" t="s">
        <v>22</v>
      </c>
      <c r="E182" s="3">
        <v>60</v>
      </c>
      <c r="F182" s="54">
        <f t="shared" si="111"/>
        <v>28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f t="shared" si="112"/>
        <v>9</v>
      </c>
      <c r="M182" s="3">
        <f t="shared" ref="M182:M190" si="118">E182*5%</f>
        <v>3</v>
      </c>
      <c r="N182" s="3">
        <v>0</v>
      </c>
      <c r="O182" s="3">
        <v>0</v>
      </c>
      <c r="P182" s="3">
        <f t="shared" si="113"/>
        <v>12</v>
      </c>
      <c r="Q182" s="3">
        <f t="shared" si="114"/>
        <v>6</v>
      </c>
      <c r="R182" s="3">
        <v>2</v>
      </c>
      <c r="S182" s="4">
        <f t="shared" si="115"/>
        <v>6</v>
      </c>
      <c r="T182" s="4">
        <f t="shared" si="116"/>
        <v>3</v>
      </c>
      <c r="U182" s="16">
        <f t="shared" si="117"/>
        <v>60</v>
      </c>
    </row>
    <row r="183" spans="1:21" ht="14.1" customHeight="1" x14ac:dyDescent="0.25">
      <c r="A183" s="5">
        <v>214</v>
      </c>
      <c r="B183" s="3" t="s">
        <v>80</v>
      </c>
      <c r="C183" s="3">
        <v>7</v>
      </c>
      <c r="D183" s="3" t="s">
        <v>29</v>
      </c>
      <c r="E183" s="3">
        <v>40</v>
      </c>
      <c r="F183" s="54">
        <f t="shared" si="111"/>
        <v>18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f t="shared" si="112"/>
        <v>6</v>
      </c>
      <c r="M183" s="3">
        <f t="shared" si="118"/>
        <v>2</v>
      </c>
      <c r="N183" s="3">
        <v>0</v>
      </c>
      <c r="O183" s="3">
        <v>0</v>
      </c>
      <c r="P183" s="3">
        <f t="shared" si="113"/>
        <v>8</v>
      </c>
      <c r="Q183" s="3">
        <f t="shared" si="114"/>
        <v>4</v>
      </c>
      <c r="R183" s="3">
        <v>2</v>
      </c>
      <c r="S183" s="4">
        <f t="shared" si="115"/>
        <v>4</v>
      </c>
      <c r="T183" s="4">
        <f t="shared" si="116"/>
        <v>2</v>
      </c>
      <c r="U183" s="16">
        <f t="shared" si="117"/>
        <v>40</v>
      </c>
    </row>
    <row r="184" spans="1:21" ht="14.1" customHeight="1" x14ac:dyDescent="0.25">
      <c r="A184" s="5">
        <v>214</v>
      </c>
      <c r="B184" s="3" t="s">
        <v>80</v>
      </c>
      <c r="C184" s="3">
        <v>6</v>
      </c>
      <c r="D184" s="3" t="s">
        <v>44</v>
      </c>
      <c r="E184" s="3">
        <v>24</v>
      </c>
      <c r="F184" s="54">
        <f t="shared" si="111"/>
        <v>10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4</v>
      </c>
      <c r="M184" s="3">
        <v>1</v>
      </c>
      <c r="N184" s="3">
        <v>0</v>
      </c>
      <c r="O184" s="3">
        <v>0</v>
      </c>
      <c r="P184" s="3">
        <v>5</v>
      </c>
      <c r="Q184" s="3">
        <v>2</v>
      </c>
      <c r="R184" s="3">
        <v>2</v>
      </c>
      <c r="S184" s="4">
        <v>2</v>
      </c>
      <c r="T184" s="4">
        <v>1</v>
      </c>
      <c r="U184" s="16">
        <f t="shared" si="117"/>
        <v>24</v>
      </c>
    </row>
    <row r="185" spans="1:21" ht="14.1" customHeight="1" x14ac:dyDescent="0.25">
      <c r="A185" s="5">
        <v>214</v>
      </c>
      <c r="B185" s="3" t="s">
        <v>80</v>
      </c>
      <c r="C185" s="3">
        <v>41</v>
      </c>
      <c r="D185" s="3" t="s">
        <v>31</v>
      </c>
      <c r="E185" s="3">
        <v>50</v>
      </c>
      <c r="F185" s="54">
        <f t="shared" si="111"/>
        <v>23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8</v>
      </c>
      <c r="M185" s="3">
        <v>2</v>
      </c>
      <c r="N185" s="3">
        <v>0</v>
      </c>
      <c r="O185" s="3">
        <v>0</v>
      </c>
      <c r="P185" s="3">
        <f t="shared" si="113"/>
        <v>10</v>
      </c>
      <c r="Q185" s="3">
        <f t="shared" si="114"/>
        <v>5</v>
      </c>
      <c r="R185" s="3">
        <v>2</v>
      </c>
      <c r="S185" s="4">
        <f t="shared" si="115"/>
        <v>5</v>
      </c>
      <c r="T185" s="4">
        <v>3</v>
      </c>
      <c r="U185" s="16">
        <f t="shared" si="117"/>
        <v>50</v>
      </c>
    </row>
    <row r="186" spans="1:21" ht="14.1" customHeight="1" x14ac:dyDescent="0.25">
      <c r="A186" s="5">
        <v>214</v>
      </c>
      <c r="B186" s="3" t="s">
        <v>80</v>
      </c>
      <c r="C186" s="3">
        <v>43</v>
      </c>
      <c r="D186" s="3" t="s">
        <v>32</v>
      </c>
      <c r="E186" s="3">
        <v>40</v>
      </c>
      <c r="F186" s="54">
        <f t="shared" si="111"/>
        <v>18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f t="shared" si="112"/>
        <v>6</v>
      </c>
      <c r="M186" s="3">
        <f t="shared" si="118"/>
        <v>2</v>
      </c>
      <c r="N186" s="3">
        <v>0</v>
      </c>
      <c r="O186" s="3">
        <v>0</v>
      </c>
      <c r="P186" s="3">
        <f t="shared" si="113"/>
        <v>8</v>
      </c>
      <c r="Q186" s="3">
        <f t="shared" si="114"/>
        <v>4</v>
      </c>
      <c r="R186" s="3">
        <v>2</v>
      </c>
      <c r="S186" s="4">
        <f t="shared" si="115"/>
        <v>4</v>
      </c>
      <c r="T186" s="4">
        <f t="shared" si="116"/>
        <v>2</v>
      </c>
      <c r="U186" s="16">
        <f t="shared" si="117"/>
        <v>40</v>
      </c>
    </row>
    <row r="187" spans="1:21" ht="14.1" customHeight="1" x14ac:dyDescent="0.25">
      <c r="A187" s="5">
        <v>214</v>
      </c>
      <c r="B187" s="3" t="s">
        <v>80</v>
      </c>
      <c r="C187" s="3">
        <v>32</v>
      </c>
      <c r="D187" s="3" t="s">
        <v>33</v>
      </c>
      <c r="E187" s="3">
        <v>38</v>
      </c>
      <c r="F187" s="54">
        <v>16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6</v>
      </c>
      <c r="M187" s="3">
        <v>2</v>
      </c>
      <c r="N187" s="3">
        <v>0</v>
      </c>
      <c r="O187" s="3">
        <v>0</v>
      </c>
      <c r="P187" s="3">
        <v>8</v>
      </c>
      <c r="Q187" s="3">
        <v>4</v>
      </c>
      <c r="R187" s="3">
        <v>2</v>
      </c>
      <c r="S187" s="4">
        <v>4</v>
      </c>
      <c r="T187" s="4">
        <v>2</v>
      </c>
      <c r="U187" s="16">
        <f t="shared" si="117"/>
        <v>38</v>
      </c>
    </row>
    <row r="188" spans="1:21" ht="14.1" customHeight="1" x14ac:dyDescent="0.25">
      <c r="A188" s="5">
        <v>214</v>
      </c>
      <c r="B188" s="3" t="s">
        <v>80</v>
      </c>
      <c r="C188" s="3">
        <v>47</v>
      </c>
      <c r="D188" s="3" t="s">
        <v>35</v>
      </c>
      <c r="E188" s="3">
        <v>24</v>
      </c>
      <c r="F188" s="54">
        <f t="shared" ref="F188:F189" si="119">E188*50/100-2</f>
        <v>10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4</v>
      </c>
      <c r="M188" s="3">
        <v>1</v>
      </c>
      <c r="N188" s="3">
        <v>0</v>
      </c>
      <c r="O188" s="3">
        <v>0</v>
      </c>
      <c r="P188" s="3">
        <v>5</v>
      </c>
      <c r="Q188" s="3">
        <v>2</v>
      </c>
      <c r="R188" s="3">
        <v>2</v>
      </c>
      <c r="S188" s="4">
        <v>2</v>
      </c>
      <c r="T188" s="4">
        <v>1</v>
      </c>
      <c r="U188" s="16">
        <f t="shared" si="117"/>
        <v>24</v>
      </c>
    </row>
    <row r="189" spans="1:21" ht="14.1" customHeight="1" x14ac:dyDescent="0.25">
      <c r="A189" s="5">
        <v>214</v>
      </c>
      <c r="B189" s="3" t="s">
        <v>80</v>
      </c>
      <c r="C189" s="3">
        <v>81</v>
      </c>
      <c r="D189" s="3" t="s">
        <v>81</v>
      </c>
      <c r="E189" s="3">
        <v>24</v>
      </c>
      <c r="F189" s="54">
        <f t="shared" si="119"/>
        <v>10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4</v>
      </c>
      <c r="M189" s="3">
        <v>1</v>
      </c>
      <c r="N189" s="3">
        <v>0</v>
      </c>
      <c r="O189" s="3">
        <v>0</v>
      </c>
      <c r="P189" s="3">
        <v>5</v>
      </c>
      <c r="Q189" s="3">
        <v>2</v>
      </c>
      <c r="R189" s="3">
        <v>2</v>
      </c>
      <c r="S189" s="4">
        <v>2</v>
      </c>
      <c r="T189" s="4">
        <v>1</v>
      </c>
      <c r="U189" s="16">
        <f t="shared" si="117"/>
        <v>24</v>
      </c>
    </row>
    <row r="190" spans="1:21" ht="14.1" customHeight="1" x14ac:dyDescent="0.25">
      <c r="A190" s="5">
        <v>214</v>
      </c>
      <c r="B190" s="3" t="s">
        <v>80</v>
      </c>
      <c r="C190" s="3">
        <v>75</v>
      </c>
      <c r="D190" s="3" t="s">
        <v>74</v>
      </c>
      <c r="E190" s="3">
        <v>60</v>
      </c>
      <c r="F190" s="54">
        <f t="shared" si="111"/>
        <v>28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f t="shared" si="112"/>
        <v>9</v>
      </c>
      <c r="M190" s="3">
        <f t="shared" si="118"/>
        <v>3</v>
      </c>
      <c r="N190" s="3">
        <v>0</v>
      </c>
      <c r="O190" s="3">
        <v>0</v>
      </c>
      <c r="P190" s="3">
        <f t="shared" si="113"/>
        <v>12</v>
      </c>
      <c r="Q190" s="3">
        <f t="shared" si="114"/>
        <v>6</v>
      </c>
      <c r="R190" s="3">
        <v>2</v>
      </c>
      <c r="S190" s="4">
        <f t="shared" si="115"/>
        <v>6</v>
      </c>
      <c r="T190" s="4">
        <f t="shared" si="116"/>
        <v>3</v>
      </c>
      <c r="U190" s="16">
        <f t="shared" si="117"/>
        <v>60</v>
      </c>
    </row>
    <row r="191" spans="1:21" ht="14.1" customHeight="1" x14ac:dyDescent="0.25">
      <c r="A191" s="3"/>
      <c r="B191" s="3"/>
      <c r="C191" s="3"/>
      <c r="D191" s="3"/>
      <c r="E191" s="16">
        <f>E188+E189+E190+E181+E182+E183+E184+E185+E186+E187</f>
        <v>420</v>
      </c>
      <c r="F191" s="16">
        <f t="shared" ref="F191:U191" si="120">F188+F189+F190+F181+F182+F183+F184+F185+F186+F187</f>
        <v>189</v>
      </c>
      <c r="G191" s="16">
        <f t="shared" si="120"/>
        <v>0</v>
      </c>
      <c r="H191" s="16">
        <f t="shared" si="120"/>
        <v>0</v>
      </c>
      <c r="I191" s="16">
        <f t="shared" si="120"/>
        <v>0</v>
      </c>
      <c r="J191" s="16">
        <f t="shared" si="120"/>
        <v>0</v>
      </c>
      <c r="K191" s="16">
        <f t="shared" si="120"/>
        <v>0</v>
      </c>
      <c r="L191" s="16">
        <f t="shared" si="120"/>
        <v>65</v>
      </c>
      <c r="M191" s="16">
        <f t="shared" si="120"/>
        <v>20</v>
      </c>
      <c r="N191" s="16">
        <f t="shared" si="120"/>
        <v>0</v>
      </c>
      <c r="O191" s="16">
        <f t="shared" si="120"/>
        <v>0</v>
      </c>
      <c r="P191" s="16">
        <f t="shared" si="120"/>
        <v>85</v>
      </c>
      <c r="Q191" s="16">
        <f t="shared" si="120"/>
        <v>41</v>
      </c>
      <c r="R191" s="16">
        <f t="shared" si="120"/>
        <v>20</v>
      </c>
      <c r="S191" s="16">
        <f t="shared" si="120"/>
        <v>41</v>
      </c>
      <c r="T191" s="16">
        <f t="shared" si="120"/>
        <v>21</v>
      </c>
      <c r="U191" s="16">
        <f t="shared" si="120"/>
        <v>420</v>
      </c>
    </row>
    <row r="192" spans="1:21" ht="14.1" customHeight="1" x14ac:dyDescent="0.25">
      <c r="A192" s="3"/>
      <c r="B192" s="3"/>
      <c r="C192" s="3"/>
      <c r="D192" s="3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 spans="1:21" ht="14.1" customHeight="1" x14ac:dyDescent="0.25">
      <c r="A193" s="3"/>
      <c r="B193" s="3"/>
      <c r="C193" s="3"/>
      <c r="D193" s="3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 spans="1:21" ht="14.1" customHeight="1" x14ac:dyDescent="0.25">
      <c r="A194" s="6">
        <v>207</v>
      </c>
      <c r="B194" s="3" t="s">
        <v>84</v>
      </c>
      <c r="C194" s="42">
        <v>45</v>
      </c>
      <c r="D194" s="43" t="s">
        <v>65</v>
      </c>
      <c r="E194" s="43">
        <v>29</v>
      </c>
      <c r="F194" s="54">
        <v>15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3">
        <v>4</v>
      </c>
      <c r="M194" s="3">
        <v>2</v>
      </c>
      <c r="N194" s="43">
        <v>0</v>
      </c>
      <c r="O194" s="43">
        <v>0</v>
      </c>
      <c r="P194" s="3">
        <v>6</v>
      </c>
      <c r="Q194" s="43">
        <v>0</v>
      </c>
      <c r="R194" s="43">
        <v>2</v>
      </c>
      <c r="S194" s="4">
        <v>3</v>
      </c>
      <c r="T194" s="4">
        <v>1</v>
      </c>
      <c r="U194" s="16">
        <f t="shared" ref="U194:U204" si="121">F194+G194+H194+I194+J194+K194+L194+M194+N194+O194+P194+Q194+R194</f>
        <v>29</v>
      </c>
    </row>
    <row r="195" spans="1:21" ht="14.1" customHeight="1" x14ac:dyDescent="0.25">
      <c r="A195" s="6">
        <v>207</v>
      </c>
      <c r="B195" s="3" t="s">
        <v>84</v>
      </c>
      <c r="C195" s="43">
        <v>41</v>
      </c>
      <c r="D195" s="43" t="s">
        <v>31</v>
      </c>
      <c r="E195" s="43">
        <v>29</v>
      </c>
      <c r="F195" s="54">
        <v>15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3">
        <v>5</v>
      </c>
      <c r="M195" s="3">
        <v>1</v>
      </c>
      <c r="N195" s="43">
        <v>0</v>
      </c>
      <c r="O195" s="43">
        <v>0</v>
      </c>
      <c r="P195" s="3">
        <v>6</v>
      </c>
      <c r="Q195" s="43">
        <v>0</v>
      </c>
      <c r="R195" s="43">
        <v>2</v>
      </c>
      <c r="S195" s="4">
        <v>3</v>
      </c>
      <c r="T195" s="4">
        <v>2</v>
      </c>
      <c r="U195" s="16">
        <f t="shared" si="121"/>
        <v>29</v>
      </c>
    </row>
    <row r="196" spans="1:21" ht="14.1" customHeight="1" x14ac:dyDescent="0.25">
      <c r="A196" s="6">
        <v>207</v>
      </c>
      <c r="B196" s="3" t="s">
        <v>84</v>
      </c>
      <c r="C196" s="43">
        <v>47</v>
      </c>
      <c r="D196" s="43" t="s">
        <v>35</v>
      </c>
      <c r="E196" s="43">
        <v>29</v>
      </c>
      <c r="F196" s="54">
        <v>16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3">
        <v>4</v>
      </c>
      <c r="M196" s="3">
        <v>2</v>
      </c>
      <c r="N196" s="43">
        <v>0</v>
      </c>
      <c r="O196" s="43">
        <v>0</v>
      </c>
      <c r="P196" s="3">
        <v>5</v>
      </c>
      <c r="Q196" s="43">
        <v>0</v>
      </c>
      <c r="R196" s="43">
        <v>2</v>
      </c>
      <c r="S196" s="4">
        <v>3</v>
      </c>
      <c r="T196" s="4">
        <v>1</v>
      </c>
      <c r="U196" s="16">
        <f t="shared" si="121"/>
        <v>29</v>
      </c>
    </row>
    <row r="197" spans="1:21" ht="14.1" customHeight="1" x14ac:dyDescent="0.25">
      <c r="A197" s="6">
        <v>207</v>
      </c>
      <c r="B197" s="3" t="s">
        <v>84</v>
      </c>
      <c r="C197" s="43">
        <v>81</v>
      </c>
      <c r="D197" s="43" t="s">
        <v>81</v>
      </c>
      <c r="E197" s="43">
        <v>29</v>
      </c>
      <c r="F197" s="54">
        <v>15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3">
        <v>5</v>
      </c>
      <c r="M197" s="3">
        <v>1</v>
      </c>
      <c r="N197" s="43">
        <v>0</v>
      </c>
      <c r="O197" s="43">
        <v>0</v>
      </c>
      <c r="P197" s="3">
        <v>6</v>
      </c>
      <c r="Q197" s="43">
        <v>0</v>
      </c>
      <c r="R197" s="43">
        <v>2</v>
      </c>
      <c r="S197" s="4">
        <v>3</v>
      </c>
      <c r="T197" s="4">
        <v>1</v>
      </c>
      <c r="U197" s="16">
        <f t="shared" si="121"/>
        <v>29</v>
      </c>
    </row>
    <row r="198" spans="1:21" ht="14.1" customHeight="1" x14ac:dyDescent="0.25">
      <c r="A198" s="6">
        <v>207</v>
      </c>
      <c r="B198" s="3" t="s">
        <v>84</v>
      </c>
      <c r="C198" s="43">
        <v>43</v>
      </c>
      <c r="D198" s="43" t="s">
        <v>32</v>
      </c>
      <c r="E198" s="43">
        <v>43</v>
      </c>
      <c r="F198" s="54">
        <v>24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3">
        <v>6</v>
      </c>
      <c r="M198" s="3">
        <v>2</v>
      </c>
      <c r="N198" s="43">
        <v>0</v>
      </c>
      <c r="O198" s="43">
        <v>0</v>
      </c>
      <c r="P198" s="3">
        <v>9</v>
      </c>
      <c r="Q198" s="43">
        <v>0</v>
      </c>
      <c r="R198" s="43">
        <v>2</v>
      </c>
      <c r="S198" s="4">
        <v>4</v>
      </c>
      <c r="T198" s="4">
        <v>2</v>
      </c>
      <c r="U198" s="16">
        <f t="shared" si="121"/>
        <v>43</v>
      </c>
    </row>
    <row r="199" spans="1:21" ht="14.1" customHeight="1" x14ac:dyDescent="0.25">
      <c r="A199" s="6">
        <v>207</v>
      </c>
      <c r="B199" s="3" t="s">
        <v>84</v>
      </c>
      <c r="C199" s="43">
        <v>46</v>
      </c>
      <c r="D199" s="43" t="s">
        <v>37</v>
      </c>
      <c r="E199" s="43">
        <v>29</v>
      </c>
      <c r="F199" s="54">
        <v>16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3">
        <v>4</v>
      </c>
      <c r="M199" s="3">
        <v>1</v>
      </c>
      <c r="N199" s="43">
        <v>0</v>
      </c>
      <c r="O199" s="43">
        <v>0</v>
      </c>
      <c r="P199" s="3">
        <v>6</v>
      </c>
      <c r="Q199" s="43">
        <v>0</v>
      </c>
      <c r="R199" s="43">
        <v>2</v>
      </c>
      <c r="S199" s="4">
        <v>3</v>
      </c>
      <c r="T199" s="4">
        <v>2</v>
      </c>
      <c r="U199" s="16">
        <f t="shared" si="121"/>
        <v>29</v>
      </c>
    </row>
    <row r="200" spans="1:21" ht="14.1" customHeight="1" x14ac:dyDescent="0.25">
      <c r="A200" s="6">
        <v>207</v>
      </c>
      <c r="B200" s="3" t="s">
        <v>84</v>
      </c>
      <c r="C200" s="43">
        <v>76</v>
      </c>
      <c r="D200" s="43" t="s">
        <v>42</v>
      </c>
      <c r="E200" s="43">
        <v>55</v>
      </c>
      <c r="F200" s="54">
        <f t="shared" ref="F200" si="122">E200*60/100-2</f>
        <v>31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3">
        <v>8</v>
      </c>
      <c r="M200" s="3">
        <v>3</v>
      </c>
      <c r="N200" s="43">
        <v>0</v>
      </c>
      <c r="O200" s="43">
        <v>0</v>
      </c>
      <c r="P200" s="3">
        <f t="shared" ref="P200" si="123">E200*20%</f>
        <v>11</v>
      </c>
      <c r="Q200" s="43">
        <v>0</v>
      </c>
      <c r="R200" s="43">
        <v>2</v>
      </c>
      <c r="S200" s="4">
        <v>5</v>
      </c>
      <c r="T200" s="4">
        <v>3</v>
      </c>
      <c r="U200" s="16">
        <f t="shared" si="121"/>
        <v>55</v>
      </c>
    </row>
    <row r="201" spans="1:21" ht="14.1" customHeight="1" x14ac:dyDescent="0.25">
      <c r="A201" s="6">
        <v>207</v>
      </c>
      <c r="B201" s="7" t="s">
        <v>84</v>
      </c>
      <c r="C201" s="43">
        <v>5</v>
      </c>
      <c r="D201" s="43" t="s">
        <v>22</v>
      </c>
      <c r="E201" s="44">
        <v>48</v>
      </c>
      <c r="F201" s="54">
        <v>27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3">
        <v>7</v>
      </c>
      <c r="M201" s="3">
        <v>2</v>
      </c>
      <c r="N201" s="43">
        <v>0</v>
      </c>
      <c r="O201" s="43">
        <v>0</v>
      </c>
      <c r="P201" s="3">
        <v>10</v>
      </c>
      <c r="Q201" s="43">
        <v>0</v>
      </c>
      <c r="R201" s="44">
        <v>2</v>
      </c>
      <c r="S201" s="4">
        <v>5</v>
      </c>
      <c r="T201" s="4">
        <v>2</v>
      </c>
      <c r="U201" s="16">
        <f t="shared" si="121"/>
        <v>48</v>
      </c>
    </row>
    <row r="202" spans="1:21" ht="14.1" customHeight="1" x14ac:dyDescent="0.25">
      <c r="A202" s="6">
        <v>207</v>
      </c>
      <c r="B202" s="7" t="s">
        <v>84</v>
      </c>
      <c r="C202" s="43">
        <v>8</v>
      </c>
      <c r="D202" s="43" t="s">
        <v>21</v>
      </c>
      <c r="E202" s="44">
        <v>48</v>
      </c>
      <c r="F202" s="54">
        <v>28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3">
        <v>7</v>
      </c>
      <c r="M202" s="3">
        <v>2</v>
      </c>
      <c r="N202" s="43">
        <v>0</v>
      </c>
      <c r="O202" s="43">
        <v>0</v>
      </c>
      <c r="P202" s="3">
        <v>9</v>
      </c>
      <c r="Q202" s="43">
        <v>0</v>
      </c>
      <c r="R202" s="44">
        <v>2</v>
      </c>
      <c r="S202" s="4">
        <v>5</v>
      </c>
      <c r="T202" s="4">
        <v>2</v>
      </c>
      <c r="U202" s="16">
        <f t="shared" si="121"/>
        <v>48</v>
      </c>
    </row>
    <row r="203" spans="1:21" ht="14.1" customHeight="1" x14ac:dyDescent="0.25">
      <c r="A203" s="6">
        <v>207</v>
      </c>
      <c r="B203" s="7" t="s">
        <v>84</v>
      </c>
      <c r="C203" s="56"/>
      <c r="D203" s="43" t="s">
        <v>187</v>
      </c>
      <c r="E203" s="44">
        <v>20</v>
      </c>
      <c r="F203" s="54">
        <v>4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3">
        <f t="shared" ref="L203" si="124">E203*15%</f>
        <v>3</v>
      </c>
      <c r="M203" s="3">
        <f>E203*5%</f>
        <v>1</v>
      </c>
      <c r="N203" s="43">
        <v>0</v>
      </c>
      <c r="O203" s="43">
        <v>0</v>
      </c>
      <c r="P203" s="3">
        <v>10</v>
      </c>
      <c r="Q203" s="43">
        <v>0</v>
      </c>
      <c r="R203" s="44">
        <v>2</v>
      </c>
      <c r="S203" s="4">
        <f t="shared" ref="S203" si="125">E203*10%</f>
        <v>2</v>
      </c>
      <c r="T203" s="4">
        <f t="shared" ref="T203" si="126">E203*5/100</f>
        <v>1</v>
      </c>
      <c r="U203" s="16">
        <f t="shared" si="121"/>
        <v>20</v>
      </c>
    </row>
    <row r="204" spans="1:21" ht="14.1" customHeight="1" x14ac:dyDescent="0.25">
      <c r="A204" s="6">
        <v>207</v>
      </c>
      <c r="B204" s="7" t="s">
        <v>84</v>
      </c>
      <c r="C204" s="43">
        <v>10</v>
      </c>
      <c r="D204" s="43" t="s">
        <v>26</v>
      </c>
      <c r="E204" s="44">
        <v>36</v>
      </c>
      <c r="F204" s="54">
        <v>20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3">
        <v>5</v>
      </c>
      <c r="M204" s="3">
        <v>2</v>
      </c>
      <c r="N204" s="43">
        <v>0</v>
      </c>
      <c r="O204" s="43">
        <v>0</v>
      </c>
      <c r="P204" s="3">
        <v>7</v>
      </c>
      <c r="Q204" s="43">
        <v>0</v>
      </c>
      <c r="R204" s="44">
        <v>2</v>
      </c>
      <c r="S204" s="4">
        <v>4</v>
      </c>
      <c r="T204" s="4">
        <v>2</v>
      </c>
      <c r="U204" s="16">
        <f t="shared" si="121"/>
        <v>36</v>
      </c>
    </row>
    <row r="205" spans="1:21" ht="14.1" customHeight="1" x14ac:dyDescent="0.25">
      <c r="A205" s="3"/>
      <c r="B205" s="7"/>
      <c r="C205" s="3"/>
      <c r="D205" s="3"/>
      <c r="E205" s="16">
        <f>E201+E202+E204+E194+E195+E196+E197+E198+E199+E200</f>
        <v>375</v>
      </c>
      <c r="F205" s="16">
        <f t="shared" ref="F205:U205" si="127">F201+F202+F204+F194+F195+F196+F197+F198+F199+F200</f>
        <v>207</v>
      </c>
      <c r="G205" s="16">
        <f t="shared" si="127"/>
        <v>0</v>
      </c>
      <c r="H205" s="16">
        <f t="shared" si="127"/>
        <v>0</v>
      </c>
      <c r="I205" s="16">
        <f t="shared" si="127"/>
        <v>0</v>
      </c>
      <c r="J205" s="16">
        <f t="shared" si="127"/>
        <v>0</v>
      </c>
      <c r="K205" s="16">
        <f t="shared" si="127"/>
        <v>0</v>
      </c>
      <c r="L205" s="16">
        <f t="shared" si="127"/>
        <v>55</v>
      </c>
      <c r="M205" s="16">
        <f t="shared" si="127"/>
        <v>18</v>
      </c>
      <c r="N205" s="16">
        <f t="shared" si="127"/>
        <v>0</v>
      </c>
      <c r="O205" s="16">
        <f t="shared" si="127"/>
        <v>0</v>
      </c>
      <c r="P205" s="16">
        <f t="shared" si="127"/>
        <v>75</v>
      </c>
      <c r="Q205" s="16">
        <f t="shared" si="127"/>
        <v>0</v>
      </c>
      <c r="R205" s="16">
        <f t="shared" si="127"/>
        <v>20</v>
      </c>
      <c r="S205" s="16">
        <f t="shared" si="127"/>
        <v>38</v>
      </c>
      <c r="T205" s="16">
        <f t="shared" si="127"/>
        <v>18</v>
      </c>
      <c r="U205" s="16">
        <f t="shared" si="127"/>
        <v>375</v>
      </c>
    </row>
    <row r="206" spans="1:21" ht="14.1" customHeight="1" x14ac:dyDescent="0.25">
      <c r="A206" s="3"/>
      <c r="B206" s="7"/>
      <c r="C206" s="3"/>
      <c r="D206" s="3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</row>
    <row r="207" spans="1:21" ht="14.1" customHeight="1" x14ac:dyDescent="0.25">
      <c r="A207" s="5">
        <v>215</v>
      </c>
      <c r="B207" s="7" t="s">
        <v>85</v>
      </c>
      <c r="C207" s="3">
        <v>34</v>
      </c>
      <c r="D207" s="3" t="s">
        <v>53</v>
      </c>
      <c r="E207" s="4">
        <v>29</v>
      </c>
      <c r="F207" s="54">
        <v>16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4</v>
      </c>
      <c r="M207" s="3">
        <v>1</v>
      </c>
      <c r="N207" s="3">
        <v>0</v>
      </c>
      <c r="O207" s="3">
        <v>0</v>
      </c>
      <c r="P207" s="3">
        <v>6</v>
      </c>
      <c r="Q207" s="3">
        <v>0</v>
      </c>
      <c r="R207" s="4">
        <v>2</v>
      </c>
      <c r="S207" s="4">
        <v>3</v>
      </c>
      <c r="T207" s="4">
        <v>1</v>
      </c>
      <c r="U207" s="16">
        <f t="shared" ref="U207:U212" si="128">F207+G207+H207+I207+J207+K207+L207+M207+N207+O207+P207+Q207+R207</f>
        <v>29</v>
      </c>
    </row>
    <row r="208" spans="1:21" ht="14.1" customHeight="1" x14ac:dyDescent="0.25">
      <c r="A208" s="5">
        <v>215</v>
      </c>
      <c r="B208" s="3" t="s">
        <v>85</v>
      </c>
      <c r="C208" s="3">
        <v>41</v>
      </c>
      <c r="D208" s="3" t="s">
        <v>31</v>
      </c>
      <c r="E208" s="3">
        <v>38</v>
      </c>
      <c r="F208" s="54">
        <v>20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6</v>
      </c>
      <c r="M208" s="3">
        <v>2</v>
      </c>
      <c r="N208" s="3">
        <v>0</v>
      </c>
      <c r="O208" s="3">
        <v>0</v>
      </c>
      <c r="P208" s="3">
        <v>8</v>
      </c>
      <c r="Q208" s="3">
        <v>0</v>
      </c>
      <c r="R208" s="3">
        <v>2</v>
      </c>
      <c r="S208" s="4">
        <v>4</v>
      </c>
      <c r="T208" s="4">
        <v>2</v>
      </c>
      <c r="U208" s="16">
        <f t="shared" si="128"/>
        <v>38</v>
      </c>
    </row>
    <row r="209" spans="1:21" ht="14.1" customHeight="1" x14ac:dyDescent="0.25">
      <c r="A209" s="5">
        <v>215</v>
      </c>
      <c r="B209" s="3" t="s">
        <v>85</v>
      </c>
      <c r="C209" s="3">
        <v>43</v>
      </c>
      <c r="D209" s="3" t="s">
        <v>32</v>
      </c>
      <c r="E209" s="3">
        <v>37</v>
      </c>
      <c r="F209" s="54">
        <v>21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5</v>
      </c>
      <c r="M209" s="3">
        <v>2</v>
      </c>
      <c r="N209" s="3">
        <v>0</v>
      </c>
      <c r="O209" s="3">
        <v>0</v>
      </c>
      <c r="P209" s="3">
        <v>7</v>
      </c>
      <c r="Q209" s="3">
        <v>0</v>
      </c>
      <c r="R209" s="3">
        <v>2</v>
      </c>
      <c r="S209" s="4">
        <v>4</v>
      </c>
      <c r="T209" s="4">
        <v>2</v>
      </c>
      <c r="U209" s="16">
        <f t="shared" si="128"/>
        <v>37</v>
      </c>
    </row>
    <row r="210" spans="1:21" ht="14.1" customHeight="1" x14ac:dyDescent="0.25">
      <c r="A210" s="5">
        <v>215</v>
      </c>
      <c r="B210" s="3" t="s">
        <v>85</v>
      </c>
      <c r="C210" s="3">
        <v>32</v>
      </c>
      <c r="D210" s="3" t="s">
        <v>188</v>
      </c>
      <c r="E210" s="3">
        <v>25</v>
      </c>
      <c r="F210" s="54">
        <f t="shared" ref="F210:F211" si="129">E210*60/100-2</f>
        <v>13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4</v>
      </c>
      <c r="M210" s="3">
        <v>1</v>
      </c>
      <c r="N210" s="3">
        <v>0</v>
      </c>
      <c r="O210" s="3">
        <v>0</v>
      </c>
      <c r="P210" s="3">
        <f t="shared" ref="P210:P211" si="130">E210*20%</f>
        <v>5</v>
      </c>
      <c r="Q210" s="3">
        <v>0</v>
      </c>
      <c r="R210" s="3">
        <v>2</v>
      </c>
      <c r="S210" s="4">
        <v>3</v>
      </c>
      <c r="T210" s="4">
        <v>1</v>
      </c>
      <c r="U210" s="16">
        <f t="shared" si="128"/>
        <v>25</v>
      </c>
    </row>
    <row r="211" spans="1:21" ht="14.1" customHeight="1" x14ac:dyDescent="0.25">
      <c r="A211" s="5">
        <v>215</v>
      </c>
      <c r="B211" s="3" t="s">
        <v>85</v>
      </c>
      <c r="C211" s="3">
        <v>75</v>
      </c>
      <c r="D211" s="3" t="s">
        <v>74</v>
      </c>
      <c r="E211" s="3">
        <v>60</v>
      </c>
      <c r="F211" s="54">
        <f t="shared" si="129"/>
        <v>34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f t="shared" ref="L211" si="131">E211*15%</f>
        <v>9</v>
      </c>
      <c r="M211" s="3">
        <f t="shared" ref="M211" si="132">E211*5%</f>
        <v>3</v>
      </c>
      <c r="N211" s="3">
        <v>0</v>
      </c>
      <c r="O211" s="3">
        <v>0</v>
      </c>
      <c r="P211" s="3">
        <f t="shared" si="130"/>
        <v>12</v>
      </c>
      <c r="Q211" s="3">
        <v>0</v>
      </c>
      <c r="R211" s="3">
        <v>2</v>
      </c>
      <c r="S211" s="4">
        <f t="shared" ref="S211" si="133">E211*10%</f>
        <v>6</v>
      </c>
      <c r="T211" s="4">
        <f t="shared" ref="T211" si="134">E211*5/100</f>
        <v>3</v>
      </c>
      <c r="U211" s="16">
        <f t="shared" si="128"/>
        <v>60</v>
      </c>
    </row>
    <row r="212" spans="1:21" ht="14.1" customHeight="1" x14ac:dyDescent="0.25">
      <c r="A212" s="5">
        <v>215</v>
      </c>
      <c r="B212" s="3" t="s">
        <v>85</v>
      </c>
      <c r="C212" s="3">
        <v>57</v>
      </c>
      <c r="D212" s="3" t="s">
        <v>75</v>
      </c>
      <c r="E212" s="3">
        <v>48</v>
      </c>
      <c r="F212" s="54">
        <v>27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7</v>
      </c>
      <c r="M212" s="3">
        <v>2</v>
      </c>
      <c r="N212" s="3">
        <v>0</v>
      </c>
      <c r="O212" s="3">
        <v>0</v>
      </c>
      <c r="P212" s="3">
        <v>10</v>
      </c>
      <c r="Q212" s="3">
        <v>0</v>
      </c>
      <c r="R212" s="3">
        <v>2</v>
      </c>
      <c r="S212" s="4">
        <v>5</v>
      </c>
      <c r="T212" s="4">
        <v>2</v>
      </c>
      <c r="U212" s="16">
        <f t="shared" si="128"/>
        <v>48</v>
      </c>
    </row>
    <row r="213" spans="1:21" ht="14.1" customHeight="1" x14ac:dyDescent="0.25">
      <c r="A213" s="3"/>
      <c r="B213" s="3"/>
      <c r="C213" s="3"/>
      <c r="D213" s="3"/>
      <c r="E213" s="16">
        <f>E209+E211+E212+E207+E208</f>
        <v>212</v>
      </c>
      <c r="F213" s="16">
        <f t="shared" ref="F213:U213" si="135">F209+F211+F212+F207+F208</f>
        <v>118</v>
      </c>
      <c r="G213" s="16">
        <f t="shared" si="135"/>
        <v>0</v>
      </c>
      <c r="H213" s="16">
        <f t="shared" si="135"/>
        <v>0</v>
      </c>
      <c r="I213" s="16">
        <f t="shared" si="135"/>
        <v>0</v>
      </c>
      <c r="J213" s="16">
        <f t="shared" si="135"/>
        <v>0</v>
      </c>
      <c r="K213" s="16">
        <f t="shared" si="135"/>
        <v>0</v>
      </c>
      <c r="L213" s="16">
        <f t="shared" si="135"/>
        <v>31</v>
      </c>
      <c r="M213" s="16">
        <f t="shared" si="135"/>
        <v>10</v>
      </c>
      <c r="N213" s="16">
        <f t="shared" si="135"/>
        <v>0</v>
      </c>
      <c r="O213" s="16">
        <f t="shared" si="135"/>
        <v>0</v>
      </c>
      <c r="P213" s="16">
        <f t="shared" si="135"/>
        <v>43</v>
      </c>
      <c r="Q213" s="16">
        <f t="shared" si="135"/>
        <v>0</v>
      </c>
      <c r="R213" s="16">
        <f t="shared" si="135"/>
        <v>10</v>
      </c>
      <c r="S213" s="16">
        <f t="shared" si="135"/>
        <v>22</v>
      </c>
      <c r="T213" s="16">
        <f t="shared" si="135"/>
        <v>10</v>
      </c>
      <c r="U213" s="16">
        <f t="shared" si="135"/>
        <v>212</v>
      </c>
    </row>
    <row r="214" spans="1:21" ht="14.1" customHeight="1" x14ac:dyDescent="0.25">
      <c r="A214" s="3"/>
      <c r="B214" s="3"/>
      <c r="C214" s="3"/>
      <c r="D214" s="3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1:21" ht="14.1" customHeight="1" x14ac:dyDescent="0.25">
      <c r="A215" s="5">
        <v>210</v>
      </c>
      <c r="B215" s="3" t="s">
        <v>86</v>
      </c>
      <c r="C215" s="3">
        <v>8</v>
      </c>
      <c r="D215" s="3" t="s">
        <v>21</v>
      </c>
      <c r="E215" s="3">
        <v>42</v>
      </c>
      <c r="F215" s="54">
        <v>24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6</v>
      </c>
      <c r="M215" s="3">
        <v>2</v>
      </c>
      <c r="N215" s="3">
        <v>0</v>
      </c>
      <c r="O215" s="3">
        <v>0</v>
      </c>
      <c r="P215" s="3">
        <v>8</v>
      </c>
      <c r="Q215" s="3">
        <v>0</v>
      </c>
      <c r="R215" s="3">
        <v>2</v>
      </c>
      <c r="S215" s="4">
        <v>4</v>
      </c>
      <c r="T215" s="4">
        <v>2</v>
      </c>
      <c r="U215" s="16">
        <f t="shared" ref="U215:U220" si="136">F215+G215+H215+I215+J215+K215+L215+M215+N215+O215+P215+Q215+R215</f>
        <v>42</v>
      </c>
    </row>
    <row r="216" spans="1:21" ht="14.1" customHeight="1" x14ac:dyDescent="0.25">
      <c r="A216" s="5">
        <v>210</v>
      </c>
      <c r="B216" s="3" t="s">
        <v>86</v>
      </c>
      <c r="C216" s="3">
        <v>6</v>
      </c>
      <c r="D216" s="3" t="s">
        <v>44</v>
      </c>
      <c r="E216" s="3">
        <v>29</v>
      </c>
      <c r="F216" s="54">
        <v>16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4</v>
      </c>
      <c r="M216" s="3">
        <v>1</v>
      </c>
      <c r="N216" s="3">
        <v>0</v>
      </c>
      <c r="O216" s="3">
        <v>0</v>
      </c>
      <c r="P216" s="3">
        <v>6</v>
      </c>
      <c r="Q216" s="3">
        <v>0</v>
      </c>
      <c r="R216" s="4">
        <v>2</v>
      </c>
      <c r="S216" s="4">
        <v>3</v>
      </c>
      <c r="T216" s="4">
        <v>1</v>
      </c>
      <c r="U216" s="16">
        <f t="shared" si="136"/>
        <v>29</v>
      </c>
    </row>
    <row r="217" spans="1:21" ht="14.1" customHeight="1" x14ac:dyDescent="0.25">
      <c r="A217" s="5">
        <v>210</v>
      </c>
      <c r="B217" s="3" t="s">
        <v>86</v>
      </c>
      <c r="C217" s="3">
        <v>10</v>
      </c>
      <c r="D217" s="3" t="s">
        <v>26</v>
      </c>
      <c r="E217" s="3">
        <v>29</v>
      </c>
      <c r="F217" s="54">
        <v>16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4</v>
      </c>
      <c r="M217" s="3">
        <v>1</v>
      </c>
      <c r="N217" s="3">
        <v>0</v>
      </c>
      <c r="O217" s="3">
        <v>0</v>
      </c>
      <c r="P217" s="3">
        <v>6</v>
      </c>
      <c r="Q217" s="3">
        <v>0</v>
      </c>
      <c r="R217" s="4">
        <v>2</v>
      </c>
      <c r="S217" s="4">
        <v>3</v>
      </c>
      <c r="T217" s="4">
        <v>1</v>
      </c>
      <c r="U217" s="16">
        <f t="shared" si="136"/>
        <v>29</v>
      </c>
    </row>
    <row r="218" spans="1:21" ht="14.1" customHeight="1" x14ac:dyDescent="0.25">
      <c r="A218" s="5">
        <v>210</v>
      </c>
      <c r="B218" s="3" t="s">
        <v>86</v>
      </c>
      <c r="C218" s="3">
        <v>41</v>
      </c>
      <c r="D218" s="3" t="s">
        <v>31</v>
      </c>
      <c r="E218" s="3">
        <v>29</v>
      </c>
      <c r="F218" s="54">
        <v>16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4</v>
      </c>
      <c r="M218" s="3">
        <v>1</v>
      </c>
      <c r="N218" s="3">
        <v>0</v>
      </c>
      <c r="O218" s="3">
        <v>0</v>
      </c>
      <c r="P218" s="3">
        <v>6</v>
      </c>
      <c r="Q218" s="3">
        <v>0</v>
      </c>
      <c r="R218" s="4">
        <v>2</v>
      </c>
      <c r="S218" s="4">
        <v>3</v>
      </c>
      <c r="T218" s="4">
        <v>1</v>
      </c>
      <c r="U218" s="16">
        <f t="shared" si="136"/>
        <v>29</v>
      </c>
    </row>
    <row r="219" spans="1:21" ht="14.1" customHeight="1" x14ac:dyDescent="0.25">
      <c r="A219" s="5">
        <v>210</v>
      </c>
      <c r="B219" s="3" t="s">
        <v>86</v>
      </c>
      <c r="C219" s="3">
        <v>76</v>
      </c>
      <c r="D219" s="3" t="s">
        <v>42</v>
      </c>
      <c r="E219" s="3">
        <v>29</v>
      </c>
      <c r="F219" s="54">
        <v>16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4</v>
      </c>
      <c r="M219" s="3">
        <v>1</v>
      </c>
      <c r="N219" s="3">
        <v>0</v>
      </c>
      <c r="O219" s="3">
        <v>0</v>
      </c>
      <c r="P219" s="3">
        <v>6</v>
      </c>
      <c r="Q219" s="3">
        <v>0</v>
      </c>
      <c r="R219" s="4">
        <v>2</v>
      </c>
      <c r="S219" s="4">
        <v>3</v>
      </c>
      <c r="T219" s="4">
        <v>1</v>
      </c>
      <c r="U219" s="16">
        <f t="shared" si="136"/>
        <v>29</v>
      </c>
    </row>
    <row r="220" spans="1:21" ht="14.1" customHeight="1" x14ac:dyDescent="0.25">
      <c r="A220" s="5">
        <v>210</v>
      </c>
      <c r="B220" s="7" t="s">
        <v>86</v>
      </c>
      <c r="C220" s="7">
        <v>57</v>
      </c>
      <c r="D220" s="7" t="s">
        <v>75</v>
      </c>
      <c r="E220" s="7">
        <v>48</v>
      </c>
      <c r="F220" s="54">
        <v>27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3">
        <v>7</v>
      </c>
      <c r="M220" s="3">
        <v>2</v>
      </c>
      <c r="N220" s="7">
        <v>0</v>
      </c>
      <c r="O220" s="7">
        <v>0</v>
      </c>
      <c r="P220" s="3">
        <v>10</v>
      </c>
      <c r="Q220" s="7">
        <v>0</v>
      </c>
      <c r="R220" s="7">
        <v>2</v>
      </c>
      <c r="S220" s="4">
        <v>5</v>
      </c>
      <c r="T220" s="4">
        <v>2</v>
      </c>
      <c r="U220" s="16">
        <f t="shared" si="136"/>
        <v>48</v>
      </c>
    </row>
    <row r="221" spans="1:21" ht="14.1" customHeight="1" x14ac:dyDescent="0.25">
      <c r="A221" s="7"/>
      <c r="B221" s="7"/>
      <c r="C221" s="7"/>
      <c r="D221" s="7"/>
      <c r="E221" s="16">
        <f>E218+E219+E220+E215+E216+E217</f>
        <v>206</v>
      </c>
      <c r="F221" s="16">
        <f t="shared" ref="F221:U221" si="137">F218+F219+F220+F215+F216+F217</f>
        <v>115</v>
      </c>
      <c r="G221" s="16">
        <f t="shared" si="137"/>
        <v>0</v>
      </c>
      <c r="H221" s="16">
        <f t="shared" si="137"/>
        <v>0</v>
      </c>
      <c r="I221" s="16">
        <f t="shared" si="137"/>
        <v>0</v>
      </c>
      <c r="J221" s="16">
        <f t="shared" si="137"/>
        <v>0</v>
      </c>
      <c r="K221" s="16">
        <f t="shared" si="137"/>
        <v>0</v>
      </c>
      <c r="L221" s="16">
        <f t="shared" si="137"/>
        <v>29</v>
      </c>
      <c r="M221" s="16">
        <f t="shared" si="137"/>
        <v>8</v>
      </c>
      <c r="N221" s="16">
        <f t="shared" si="137"/>
        <v>0</v>
      </c>
      <c r="O221" s="16">
        <f t="shared" si="137"/>
        <v>0</v>
      </c>
      <c r="P221" s="16">
        <f t="shared" si="137"/>
        <v>42</v>
      </c>
      <c r="Q221" s="16">
        <f t="shared" si="137"/>
        <v>0</v>
      </c>
      <c r="R221" s="16">
        <f t="shared" si="137"/>
        <v>12</v>
      </c>
      <c r="S221" s="16">
        <f t="shared" si="137"/>
        <v>21</v>
      </c>
      <c r="T221" s="16">
        <f t="shared" si="137"/>
        <v>8</v>
      </c>
      <c r="U221" s="16">
        <f t="shared" si="137"/>
        <v>206</v>
      </c>
    </row>
    <row r="222" spans="1:21" ht="14.1" customHeight="1" x14ac:dyDescent="0.25">
      <c r="A222" s="7"/>
      <c r="B222" s="7"/>
      <c r="C222" s="7"/>
      <c r="D222" s="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1:21" ht="14.1" customHeight="1" x14ac:dyDescent="0.25">
      <c r="A223" s="5">
        <v>209</v>
      </c>
      <c r="B223" s="7" t="s">
        <v>87</v>
      </c>
      <c r="C223" s="7">
        <v>41</v>
      </c>
      <c r="D223" s="7" t="s">
        <v>31</v>
      </c>
      <c r="E223" s="7">
        <v>40</v>
      </c>
      <c r="F223" s="54">
        <f t="shared" ref="F223:F235" si="138">E223*60/100-2</f>
        <v>22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3">
        <f t="shared" ref="L223:L235" si="139">E223*15%</f>
        <v>6</v>
      </c>
      <c r="M223" s="3">
        <f t="shared" ref="M223:M235" si="140">E223*5%</f>
        <v>2</v>
      </c>
      <c r="N223" s="7">
        <v>0</v>
      </c>
      <c r="O223" s="7">
        <v>0</v>
      </c>
      <c r="P223" s="3">
        <f t="shared" ref="P223:P235" si="141">E223*20%</f>
        <v>8</v>
      </c>
      <c r="Q223" s="7">
        <v>0</v>
      </c>
      <c r="R223" s="7">
        <v>2</v>
      </c>
      <c r="S223" s="4">
        <f t="shared" ref="S223:S235" si="142">E223*10%</f>
        <v>4</v>
      </c>
      <c r="T223" s="4">
        <f t="shared" ref="T223:T235" si="143">E223*5/100</f>
        <v>2</v>
      </c>
      <c r="U223" s="16">
        <f t="shared" ref="U223:U236" si="144">F223+G223+H223+I223+J223+K223+L223+M223+N223+O223+P223+Q223+R223</f>
        <v>40</v>
      </c>
    </row>
    <row r="224" spans="1:21" ht="14.1" customHeight="1" x14ac:dyDescent="0.25">
      <c r="A224" s="5">
        <v>209</v>
      </c>
      <c r="B224" s="3" t="s">
        <v>87</v>
      </c>
      <c r="C224" s="3">
        <v>43</v>
      </c>
      <c r="D224" s="3" t="s">
        <v>32</v>
      </c>
      <c r="E224" s="3">
        <v>40</v>
      </c>
      <c r="F224" s="54">
        <f t="shared" si="138"/>
        <v>22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f t="shared" si="139"/>
        <v>6</v>
      </c>
      <c r="M224" s="3">
        <f t="shared" si="140"/>
        <v>2</v>
      </c>
      <c r="N224" s="3">
        <v>0</v>
      </c>
      <c r="O224" s="3">
        <v>0</v>
      </c>
      <c r="P224" s="3">
        <f t="shared" si="141"/>
        <v>8</v>
      </c>
      <c r="Q224" s="3">
        <v>0</v>
      </c>
      <c r="R224" s="3">
        <v>2</v>
      </c>
      <c r="S224" s="4">
        <v>3</v>
      </c>
      <c r="T224" s="4">
        <f t="shared" si="143"/>
        <v>2</v>
      </c>
      <c r="U224" s="16">
        <f t="shared" si="144"/>
        <v>40</v>
      </c>
    </row>
    <row r="225" spans="1:21" ht="14.1" customHeight="1" x14ac:dyDescent="0.25">
      <c r="A225" s="5">
        <v>209</v>
      </c>
      <c r="B225" s="3" t="s">
        <v>87</v>
      </c>
      <c r="C225" s="3">
        <v>32</v>
      </c>
      <c r="D225" s="3" t="s">
        <v>33</v>
      </c>
      <c r="E225" s="3">
        <v>40</v>
      </c>
      <c r="F225" s="54">
        <f t="shared" si="138"/>
        <v>22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f t="shared" si="139"/>
        <v>6</v>
      </c>
      <c r="M225" s="3">
        <f t="shared" si="140"/>
        <v>2</v>
      </c>
      <c r="N225" s="3">
        <v>0</v>
      </c>
      <c r="O225" s="3">
        <v>0</v>
      </c>
      <c r="P225" s="3">
        <f t="shared" si="141"/>
        <v>8</v>
      </c>
      <c r="Q225" s="3">
        <v>0</v>
      </c>
      <c r="R225" s="3">
        <v>2</v>
      </c>
      <c r="S225" s="4">
        <f t="shared" si="142"/>
        <v>4</v>
      </c>
      <c r="T225" s="4">
        <f t="shared" si="143"/>
        <v>2</v>
      </c>
      <c r="U225" s="16">
        <f t="shared" si="144"/>
        <v>40</v>
      </c>
    </row>
    <row r="226" spans="1:21" ht="14.1" customHeight="1" x14ac:dyDescent="0.25">
      <c r="A226" s="5">
        <v>209</v>
      </c>
      <c r="B226" s="3" t="s">
        <v>87</v>
      </c>
      <c r="C226" s="3">
        <v>47</v>
      </c>
      <c r="D226" s="3" t="s">
        <v>35</v>
      </c>
      <c r="E226" s="3">
        <v>35</v>
      </c>
      <c r="F226" s="54">
        <f t="shared" si="138"/>
        <v>19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5</v>
      </c>
      <c r="M226" s="3">
        <v>2</v>
      </c>
      <c r="N226" s="3">
        <v>0</v>
      </c>
      <c r="O226" s="3">
        <v>0</v>
      </c>
      <c r="P226" s="3">
        <f t="shared" si="141"/>
        <v>7</v>
      </c>
      <c r="Q226" s="3">
        <v>0</v>
      </c>
      <c r="R226" s="3">
        <v>2</v>
      </c>
      <c r="S226" s="4">
        <v>4</v>
      </c>
      <c r="T226" s="4">
        <v>2</v>
      </c>
      <c r="U226" s="16">
        <f t="shared" si="144"/>
        <v>35</v>
      </c>
    </row>
    <row r="227" spans="1:21" ht="14.1" customHeight="1" x14ac:dyDescent="0.25">
      <c r="A227" s="5">
        <v>209</v>
      </c>
      <c r="B227" s="11" t="s">
        <v>87</v>
      </c>
      <c r="C227" s="3">
        <v>30</v>
      </c>
      <c r="D227" s="3" t="s">
        <v>34</v>
      </c>
      <c r="E227" s="4">
        <v>35</v>
      </c>
      <c r="F227" s="54">
        <f t="shared" si="138"/>
        <v>19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5</v>
      </c>
      <c r="M227" s="3">
        <v>2</v>
      </c>
      <c r="N227" s="3">
        <v>0</v>
      </c>
      <c r="O227" s="3">
        <v>0</v>
      </c>
      <c r="P227" s="3">
        <f t="shared" si="141"/>
        <v>7</v>
      </c>
      <c r="Q227" s="3">
        <v>0</v>
      </c>
      <c r="R227" s="4">
        <v>2</v>
      </c>
      <c r="S227" s="4">
        <v>4</v>
      </c>
      <c r="T227" s="4">
        <v>2</v>
      </c>
      <c r="U227" s="16">
        <f t="shared" si="144"/>
        <v>35</v>
      </c>
    </row>
    <row r="228" spans="1:21" ht="14.1" customHeight="1" x14ac:dyDescent="0.25">
      <c r="A228" s="5">
        <v>209</v>
      </c>
      <c r="B228" s="11" t="s">
        <v>87</v>
      </c>
      <c r="C228" s="3">
        <v>5</v>
      </c>
      <c r="D228" s="3" t="s">
        <v>22</v>
      </c>
      <c r="E228" s="4">
        <v>60</v>
      </c>
      <c r="F228" s="54">
        <f t="shared" si="138"/>
        <v>34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f t="shared" si="139"/>
        <v>9</v>
      </c>
      <c r="M228" s="3">
        <f t="shared" si="140"/>
        <v>3</v>
      </c>
      <c r="N228" s="3">
        <v>0</v>
      </c>
      <c r="O228" s="3">
        <v>0</v>
      </c>
      <c r="P228" s="3">
        <f t="shared" si="141"/>
        <v>12</v>
      </c>
      <c r="Q228" s="3">
        <v>0</v>
      </c>
      <c r="R228" s="4">
        <v>2</v>
      </c>
      <c r="S228" s="4">
        <f t="shared" si="142"/>
        <v>6</v>
      </c>
      <c r="T228" s="4">
        <f t="shared" si="143"/>
        <v>3</v>
      </c>
      <c r="U228" s="16">
        <f t="shared" si="144"/>
        <v>60</v>
      </c>
    </row>
    <row r="229" spans="1:21" ht="14.1" customHeight="1" x14ac:dyDescent="0.25">
      <c r="A229" s="5">
        <v>209</v>
      </c>
      <c r="B229" s="11" t="s">
        <v>87</v>
      </c>
      <c r="C229" s="3">
        <v>8</v>
      </c>
      <c r="D229" s="3" t="s">
        <v>21</v>
      </c>
      <c r="E229" s="4">
        <v>48</v>
      </c>
      <c r="F229" s="54">
        <v>27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7</v>
      </c>
      <c r="M229" s="3">
        <v>2</v>
      </c>
      <c r="N229" s="3">
        <v>0</v>
      </c>
      <c r="O229" s="3">
        <v>0</v>
      </c>
      <c r="P229" s="3">
        <v>10</v>
      </c>
      <c r="Q229" s="3">
        <v>0</v>
      </c>
      <c r="R229" s="4">
        <v>2</v>
      </c>
      <c r="S229" s="4">
        <v>5</v>
      </c>
      <c r="T229" s="4">
        <v>2</v>
      </c>
      <c r="U229" s="16">
        <f t="shared" si="144"/>
        <v>48</v>
      </c>
    </row>
    <row r="230" spans="1:21" ht="14.1" customHeight="1" x14ac:dyDescent="0.25">
      <c r="A230" s="5">
        <v>209</v>
      </c>
      <c r="B230" s="11" t="s">
        <v>87</v>
      </c>
      <c r="C230" s="3">
        <v>14</v>
      </c>
      <c r="D230" s="3" t="s">
        <v>24</v>
      </c>
      <c r="E230" s="4">
        <v>48</v>
      </c>
      <c r="F230" s="54">
        <v>27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7</v>
      </c>
      <c r="M230" s="3">
        <v>2</v>
      </c>
      <c r="N230" s="3">
        <v>0</v>
      </c>
      <c r="O230" s="3">
        <v>0</v>
      </c>
      <c r="P230" s="3">
        <v>10</v>
      </c>
      <c r="Q230" s="3">
        <v>0</v>
      </c>
      <c r="R230" s="4">
        <v>2</v>
      </c>
      <c r="S230" s="4">
        <v>5</v>
      </c>
      <c r="T230" s="4">
        <v>2</v>
      </c>
      <c r="U230" s="16">
        <f t="shared" si="144"/>
        <v>48</v>
      </c>
    </row>
    <row r="231" spans="1:21" ht="14.1" customHeight="1" x14ac:dyDescent="0.25">
      <c r="A231" s="5">
        <v>209</v>
      </c>
      <c r="B231" s="11" t="s">
        <v>87</v>
      </c>
      <c r="C231" s="3">
        <v>6</v>
      </c>
      <c r="D231" s="3" t="s">
        <v>44</v>
      </c>
      <c r="E231" s="4">
        <v>42</v>
      </c>
      <c r="F231" s="54">
        <v>24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6</v>
      </c>
      <c r="M231" s="3">
        <v>2</v>
      </c>
      <c r="N231" s="3">
        <v>0</v>
      </c>
      <c r="O231" s="3">
        <v>0</v>
      </c>
      <c r="P231" s="3">
        <v>8</v>
      </c>
      <c r="Q231" s="3">
        <v>0</v>
      </c>
      <c r="R231" s="4">
        <v>2</v>
      </c>
      <c r="S231" s="4">
        <v>4</v>
      </c>
      <c r="T231" s="4">
        <v>2</v>
      </c>
      <c r="U231" s="16">
        <f t="shared" si="144"/>
        <v>42</v>
      </c>
    </row>
    <row r="232" spans="1:21" ht="14.1" customHeight="1" x14ac:dyDescent="0.25">
      <c r="A232" s="5">
        <v>209</v>
      </c>
      <c r="B232" s="11" t="s">
        <v>87</v>
      </c>
      <c r="C232" s="3">
        <v>10</v>
      </c>
      <c r="D232" s="3" t="s">
        <v>26</v>
      </c>
      <c r="E232" s="4">
        <v>36</v>
      </c>
      <c r="F232" s="54">
        <v>20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5</v>
      </c>
      <c r="M232" s="3">
        <v>2</v>
      </c>
      <c r="N232" s="3">
        <v>0</v>
      </c>
      <c r="O232" s="3">
        <v>0</v>
      </c>
      <c r="P232" s="3">
        <v>7</v>
      </c>
      <c r="Q232" s="3">
        <v>0</v>
      </c>
      <c r="R232" s="4">
        <v>2</v>
      </c>
      <c r="S232" s="4">
        <v>4</v>
      </c>
      <c r="T232" s="4">
        <v>2</v>
      </c>
      <c r="U232" s="16">
        <f t="shared" si="144"/>
        <v>36</v>
      </c>
    </row>
    <row r="233" spans="1:21" ht="14.1" customHeight="1" x14ac:dyDescent="0.25">
      <c r="A233" s="5">
        <v>209</v>
      </c>
      <c r="B233" s="11" t="s">
        <v>87</v>
      </c>
      <c r="C233" s="3">
        <v>7</v>
      </c>
      <c r="D233" s="3" t="s">
        <v>29</v>
      </c>
      <c r="E233" s="4">
        <v>40</v>
      </c>
      <c r="F233" s="54">
        <f t="shared" si="138"/>
        <v>22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f t="shared" si="139"/>
        <v>6</v>
      </c>
      <c r="M233" s="3">
        <f t="shared" si="140"/>
        <v>2</v>
      </c>
      <c r="N233" s="3">
        <v>0</v>
      </c>
      <c r="O233" s="3">
        <v>0</v>
      </c>
      <c r="P233" s="3">
        <f t="shared" si="141"/>
        <v>8</v>
      </c>
      <c r="Q233" s="3">
        <v>0</v>
      </c>
      <c r="R233" s="4">
        <v>2</v>
      </c>
      <c r="S233" s="4">
        <v>3</v>
      </c>
      <c r="T233" s="4">
        <f t="shared" si="143"/>
        <v>2</v>
      </c>
      <c r="U233" s="16">
        <f t="shared" si="144"/>
        <v>40</v>
      </c>
    </row>
    <row r="234" spans="1:21" ht="14.1" customHeight="1" x14ac:dyDescent="0.25">
      <c r="A234" s="5">
        <v>209</v>
      </c>
      <c r="B234" s="11" t="s">
        <v>87</v>
      </c>
      <c r="C234" s="3">
        <v>86</v>
      </c>
      <c r="D234" s="3" t="s">
        <v>88</v>
      </c>
      <c r="E234" s="3">
        <v>29</v>
      </c>
      <c r="F234" s="54">
        <v>15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5</v>
      </c>
      <c r="M234" s="3">
        <v>1</v>
      </c>
      <c r="N234" s="3">
        <v>0</v>
      </c>
      <c r="O234" s="3">
        <v>0</v>
      </c>
      <c r="P234" s="3">
        <v>6</v>
      </c>
      <c r="Q234" s="3">
        <v>0</v>
      </c>
      <c r="R234" s="3">
        <v>2</v>
      </c>
      <c r="S234" s="4">
        <v>3</v>
      </c>
      <c r="T234" s="4">
        <v>1</v>
      </c>
      <c r="U234" s="16">
        <f t="shared" si="144"/>
        <v>29</v>
      </c>
    </row>
    <row r="235" spans="1:21" ht="14.1" customHeight="1" x14ac:dyDescent="0.25">
      <c r="A235" s="5">
        <v>209</v>
      </c>
      <c r="B235" s="11" t="s">
        <v>87</v>
      </c>
      <c r="C235" s="3">
        <v>75</v>
      </c>
      <c r="D235" s="3" t="s">
        <v>74</v>
      </c>
      <c r="E235" s="3">
        <v>60</v>
      </c>
      <c r="F235" s="54">
        <f t="shared" si="138"/>
        <v>34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f t="shared" si="139"/>
        <v>9</v>
      </c>
      <c r="M235" s="3">
        <f t="shared" si="140"/>
        <v>3</v>
      </c>
      <c r="N235" s="3">
        <v>0</v>
      </c>
      <c r="O235" s="3">
        <v>0</v>
      </c>
      <c r="P235" s="3">
        <f t="shared" si="141"/>
        <v>12</v>
      </c>
      <c r="Q235" s="3">
        <v>0</v>
      </c>
      <c r="R235" s="3">
        <v>2</v>
      </c>
      <c r="S235" s="4">
        <f t="shared" si="142"/>
        <v>6</v>
      </c>
      <c r="T235" s="4">
        <f t="shared" si="143"/>
        <v>3</v>
      </c>
      <c r="U235" s="16">
        <f t="shared" si="144"/>
        <v>60</v>
      </c>
    </row>
    <row r="236" spans="1:21" ht="14.1" customHeight="1" x14ac:dyDescent="0.25">
      <c r="A236" s="5">
        <v>209</v>
      </c>
      <c r="B236" s="11" t="s">
        <v>87</v>
      </c>
      <c r="C236" s="3">
        <v>57</v>
      </c>
      <c r="D236" s="3" t="s">
        <v>75</v>
      </c>
      <c r="E236" s="3">
        <v>36</v>
      </c>
      <c r="F236" s="54">
        <v>20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5</v>
      </c>
      <c r="M236" s="3">
        <v>2</v>
      </c>
      <c r="N236" s="3">
        <v>0</v>
      </c>
      <c r="O236" s="3">
        <v>0</v>
      </c>
      <c r="P236" s="3">
        <v>7</v>
      </c>
      <c r="Q236" s="3">
        <v>0</v>
      </c>
      <c r="R236" s="3">
        <v>2</v>
      </c>
      <c r="S236" s="4">
        <v>4</v>
      </c>
      <c r="T236" s="4">
        <v>2</v>
      </c>
      <c r="U236" s="16">
        <f t="shared" si="144"/>
        <v>36</v>
      </c>
    </row>
    <row r="237" spans="1:21" ht="14.1" customHeight="1" x14ac:dyDescent="0.25">
      <c r="A237" s="3"/>
      <c r="B237" s="11"/>
      <c r="C237" s="3"/>
      <c r="D237" s="3"/>
      <c r="E237" s="16">
        <f>E234+E235+E236+E223+E224+E225+E226+E227+E228+E229+E230+E231+E232+E233</f>
        <v>589</v>
      </c>
      <c r="F237" s="16">
        <f t="shared" ref="F237:U237" si="145">F234+F235+F236+F223+F224+F225+F226+F227+F228+F229+F230+F231+F232+F233</f>
        <v>327</v>
      </c>
      <c r="G237" s="16">
        <f t="shared" si="145"/>
        <v>0</v>
      </c>
      <c r="H237" s="16">
        <f t="shared" si="145"/>
        <v>0</v>
      </c>
      <c r="I237" s="16">
        <f t="shared" si="145"/>
        <v>0</v>
      </c>
      <c r="J237" s="16">
        <f t="shared" si="145"/>
        <v>0</v>
      </c>
      <c r="K237" s="16">
        <f t="shared" si="145"/>
        <v>0</v>
      </c>
      <c r="L237" s="16">
        <f t="shared" si="145"/>
        <v>87</v>
      </c>
      <c r="M237" s="16">
        <f t="shared" si="145"/>
        <v>29</v>
      </c>
      <c r="N237" s="16">
        <f t="shared" si="145"/>
        <v>0</v>
      </c>
      <c r="O237" s="16">
        <f t="shared" si="145"/>
        <v>0</v>
      </c>
      <c r="P237" s="16">
        <f t="shared" si="145"/>
        <v>118</v>
      </c>
      <c r="Q237" s="16">
        <f t="shared" si="145"/>
        <v>0</v>
      </c>
      <c r="R237" s="16">
        <f t="shared" si="145"/>
        <v>28</v>
      </c>
      <c r="S237" s="16">
        <f t="shared" si="145"/>
        <v>59</v>
      </c>
      <c r="T237" s="16">
        <f t="shared" si="145"/>
        <v>29</v>
      </c>
      <c r="U237" s="16">
        <f t="shared" si="145"/>
        <v>589</v>
      </c>
    </row>
    <row r="238" spans="1:21" ht="14.1" customHeight="1" x14ac:dyDescent="0.25">
      <c r="A238" s="3"/>
      <c r="B238" s="11"/>
      <c r="C238" s="3"/>
      <c r="D238" s="3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1:21" ht="14.1" customHeight="1" x14ac:dyDescent="0.25">
      <c r="A239" s="5">
        <v>270</v>
      </c>
      <c r="B239" s="3" t="s">
        <v>89</v>
      </c>
      <c r="C239" s="3">
        <v>41</v>
      </c>
      <c r="D239" s="3" t="s">
        <v>31</v>
      </c>
      <c r="E239" s="3">
        <v>29</v>
      </c>
      <c r="F239" s="54">
        <v>16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4</v>
      </c>
      <c r="M239" s="3">
        <v>1</v>
      </c>
      <c r="N239" s="3">
        <v>0</v>
      </c>
      <c r="O239" s="3">
        <v>0</v>
      </c>
      <c r="P239" s="3">
        <v>6</v>
      </c>
      <c r="Q239" s="3">
        <v>0</v>
      </c>
      <c r="R239" s="3">
        <v>2</v>
      </c>
      <c r="S239" s="4">
        <v>3</v>
      </c>
      <c r="T239" s="4">
        <v>1</v>
      </c>
      <c r="U239" s="16">
        <f t="shared" ref="U239:U249" si="146">F239+G239+H239+I239+J239+K239+L239+M239+N239+O239+P239+Q239+R239</f>
        <v>29</v>
      </c>
    </row>
    <row r="240" spans="1:21" ht="14.1" customHeight="1" x14ac:dyDescent="0.25">
      <c r="A240" s="5">
        <v>270</v>
      </c>
      <c r="B240" s="3" t="s">
        <v>89</v>
      </c>
      <c r="C240" s="3">
        <v>43</v>
      </c>
      <c r="D240" s="3" t="s">
        <v>32</v>
      </c>
      <c r="E240" s="4">
        <v>33</v>
      </c>
      <c r="F240" s="54">
        <v>18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5</v>
      </c>
      <c r="M240" s="3">
        <v>1</v>
      </c>
      <c r="N240" s="3">
        <v>0</v>
      </c>
      <c r="O240" s="3">
        <v>0</v>
      </c>
      <c r="P240" s="3">
        <v>7</v>
      </c>
      <c r="Q240" s="3">
        <v>0</v>
      </c>
      <c r="R240" s="4">
        <v>2</v>
      </c>
      <c r="S240" s="4">
        <v>3</v>
      </c>
      <c r="T240" s="4">
        <v>2</v>
      </c>
      <c r="U240" s="16">
        <f t="shared" si="146"/>
        <v>33</v>
      </c>
    </row>
    <row r="241" spans="1:21" ht="14.1" customHeight="1" x14ac:dyDescent="0.25">
      <c r="A241" s="5">
        <v>270</v>
      </c>
      <c r="B241" s="3" t="s">
        <v>89</v>
      </c>
      <c r="C241" s="3">
        <v>32</v>
      </c>
      <c r="D241" s="3" t="s">
        <v>33</v>
      </c>
      <c r="E241" s="4">
        <v>29</v>
      </c>
      <c r="F241" s="54">
        <v>15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4</v>
      </c>
      <c r="M241" s="3">
        <v>2</v>
      </c>
      <c r="N241" s="3">
        <v>0</v>
      </c>
      <c r="O241" s="3">
        <v>0</v>
      </c>
      <c r="P241" s="3">
        <v>6</v>
      </c>
      <c r="Q241" s="3">
        <v>0</v>
      </c>
      <c r="R241" s="4">
        <v>2</v>
      </c>
      <c r="S241" s="4">
        <v>3</v>
      </c>
      <c r="T241" s="4">
        <v>1</v>
      </c>
      <c r="U241" s="16">
        <f t="shared" si="146"/>
        <v>29</v>
      </c>
    </row>
    <row r="242" spans="1:21" ht="14.1" customHeight="1" x14ac:dyDescent="0.25">
      <c r="A242" s="5">
        <v>270</v>
      </c>
      <c r="B242" s="3" t="s">
        <v>89</v>
      </c>
      <c r="C242" s="3">
        <v>6</v>
      </c>
      <c r="D242" s="3" t="s">
        <v>90</v>
      </c>
      <c r="E242" s="4">
        <v>36</v>
      </c>
      <c r="F242" s="54">
        <v>19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6</v>
      </c>
      <c r="M242" s="3">
        <v>2</v>
      </c>
      <c r="N242" s="3">
        <v>0</v>
      </c>
      <c r="O242" s="3">
        <v>0</v>
      </c>
      <c r="P242" s="3">
        <v>7</v>
      </c>
      <c r="Q242" s="3">
        <v>0</v>
      </c>
      <c r="R242" s="4">
        <v>2</v>
      </c>
      <c r="S242" s="4">
        <v>4</v>
      </c>
      <c r="T242" s="4">
        <v>2</v>
      </c>
      <c r="U242" s="16">
        <f t="shared" si="146"/>
        <v>36</v>
      </c>
    </row>
    <row r="243" spans="1:21" ht="14.1" customHeight="1" x14ac:dyDescent="0.25">
      <c r="A243" s="5">
        <v>270</v>
      </c>
      <c r="B243" s="3" t="s">
        <v>89</v>
      </c>
      <c r="C243" s="3">
        <v>5</v>
      </c>
      <c r="D243" s="3" t="s">
        <v>22</v>
      </c>
      <c r="E243" s="3">
        <v>38</v>
      </c>
      <c r="F243" s="54">
        <v>21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6</v>
      </c>
      <c r="M243" s="3">
        <v>2</v>
      </c>
      <c r="N243" s="3">
        <v>0</v>
      </c>
      <c r="O243" s="3">
        <v>0</v>
      </c>
      <c r="P243" s="3">
        <v>7</v>
      </c>
      <c r="Q243" s="3">
        <v>0</v>
      </c>
      <c r="R243" s="3">
        <v>2</v>
      </c>
      <c r="S243" s="4">
        <v>4</v>
      </c>
      <c r="T243" s="4">
        <v>2</v>
      </c>
      <c r="U243" s="16">
        <f t="shared" si="146"/>
        <v>38</v>
      </c>
    </row>
    <row r="244" spans="1:21" ht="14.1" customHeight="1" x14ac:dyDescent="0.25">
      <c r="A244" s="5">
        <v>270</v>
      </c>
      <c r="B244" s="9" t="s">
        <v>89</v>
      </c>
      <c r="C244" s="3">
        <v>57</v>
      </c>
      <c r="D244" s="3" t="s">
        <v>75</v>
      </c>
      <c r="E244" s="3">
        <v>29</v>
      </c>
      <c r="F244" s="54">
        <v>16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4</v>
      </c>
      <c r="M244" s="3">
        <v>1</v>
      </c>
      <c r="N244" s="3">
        <v>0</v>
      </c>
      <c r="O244" s="3">
        <v>0</v>
      </c>
      <c r="P244" s="3">
        <v>6</v>
      </c>
      <c r="Q244" s="3">
        <v>0</v>
      </c>
      <c r="R244" s="3">
        <v>2</v>
      </c>
      <c r="S244" s="4">
        <v>2</v>
      </c>
      <c r="T244" s="4">
        <v>1</v>
      </c>
      <c r="U244" s="16">
        <f t="shared" si="146"/>
        <v>29</v>
      </c>
    </row>
    <row r="245" spans="1:21" ht="14.1" customHeight="1" x14ac:dyDescent="0.25">
      <c r="A245" s="5">
        <v>270</v>
      </c>
      <c r="B245" s="9" t="s">
        <v>89</v>
      </c>
      <c r="C245" s="3">
        <v>76</v>
      </c>
      <c r="D245" s="3" t="s">
        <v>42</v>
      </c>
      <c r="E245" s="7">
        <v>50</v>
      </c>
      <c r="F245" s="54">
        <f t="shared" ref="F245" si="147">E245*60/100-2</f>
        <v>28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7</v>
      </c>
      <c r="M245" s="3">
        <v>3</v>
      </c>
      <c r="N245" s="3">
        <v>0</v>
      </c>
      <c r="O245" s="3">
        <v>0</v>
      </c>
      <c r="P245" s="3">
        <f t="shared" ref="P245" si="148">E245*20%</f>
        <v>10</v>
      </c>
      <c r="Q245" s="3">
        <v>0</v>
      </c>
      <c r="R245" s="3">
        <v>2</v>
      </c>
      <c r="S245" s="4">
        <f t="shared" ref="S245" si="149">E245*10%</f>
        <v>5</v>
      </c>
      <c r="T245" s="4">
        <v>3</v>
      </c>
      <c r="U245" s="16">
        <f t="shared" si="146"/>
        <v>50</v>
      </c>
    </row>
    <row r="246" spans="1:21" ht="14.1" customHeight="1" x14ac:dyDescent="0.25">
      <c r="A246" s="5">
        <v>270</v>
      </c>
      <c r="B246" s="9" t="s">
        <v>89</v>
      </c>
      <c r="C246" s="3">
        <v>97</v>
      </c>
      <c r="D246" s="3" t="s">
        <v>91</v>
      </c>
      <c r="E246" s="3">
        <v>30</v>
      </c>
      <c r="F246" s="54">
        <v>7</v>
      </c>
      <c r="G246" s="54">
        <v>1</v>
      </c>
      <c r="H246" s="54">
        <v>1</v>
      </c>
      <c r="I246" s="54">
        <v>0</v>
      </c>
      <c r="J246" s="54">
        <v>0</v>
      </c>
      <c r="K246" s="54">
        <v>1</v>
      </c>
      <c r="L246" s="3">
        <v>2</v>
      </c>
      <c r="M246" s="3">
        <v>1</v>
      </c>
      <c r="N246" s="3">
        <v>0</v>
      </c>
      <c r="O246" s="3">
        <v>0</v>
      </c>
      <c r="P246" s="3">
        <f>E246/2</f>
        <v>15</v>
      </c>
      <c r="Q246" s="3">
        <v>0</v>
      </c>
      <c r="R246" s="3">
        <v>2</v>
      </c>
      <c r="S246" s="4">
        <v>2</v>
      </c>
      <c r="T246" s="4">
        <v>1</v>
      </c>
      <c r="U246" s="16">
        <f t="shared" si="146"/>
        <v>30</v>
      </c>
    </row>
    <row r="247" spans="1:21" ht="14.1" customHeight="1" x14ac:dyDescent="0.25">
      <c r="A247" s="5">
        <v>270</v>
      </c>
      <c r="B247" s="9" t="s">
        <v>89</v>
      </c>
      <c r="C247" s="3">
        <v>99</v>
      </c>
      <c r="D247" s="3" t="s">
        <v>92</v>
      </c>
      <c r="E247" s="3">
        <v>24</v>
      </c>
      <c r="F247" s="54">
        <v>6</v>
      </c>
      <c r="G247" s="54">
        <v>1</v>
      </c>
      <c r="H247" s="54">
        <v>1</v>
      </c>
      <c r="I247" s="54">
        <v>0</v>
      </c>
      <c r="J247" s="54">
        <v>0</v>
      </c>
      <c r="K247" s="54">
        <v>0</v>
      </c>
      <c r="L247" s="3">
        <v>2</v>
      </c>
      <c r="M247" s="3">
        <v>0</v>
      </c>
      <c r="N247" s="3">
        <v>0</v>
      </c>
      <c r="O247" s="3">
        <v>0</v>
      </c>
      <c r="P247" s="3">
        <f t="shared" ref="P247:P249" si="150">E247/2</f>
        <v>12</v>
      </c>
      <c r="Q247" s="3">
        <v>0</v>
      </c>
      <c r="R247" s="3">
        <v>2</v>
      </c>
      <c r="S247" s="4">
        <v>1</v>
      </c>
      <c r="T247" s="4">
        <v>1</v>
      </c>
      <c r="U247" s="16">
        <f t="shared" si="146"/>
        <v>24</v>
      </c>
    </row>
    <row r="248" spans="1:21" ht="14.1" customHeight="1" x14ac:dyDescent="0.25">
      <c r="A248" s="5">
        <v>270</v>
      </c>
      <c r="B248" s="12" t="s">
        <v>89</v>
      </c>
      <c r="C248" s="3">
        <v>100</v>
      </c>
      <c r="D248" s="3" t="s">
        <v>93</v>
      </c>
      <c r="E248" s="3">
        <v>36</v>
      </c>
      <c r="F248" s="54">
        <v>8</v>
      </c>
      <c r="G248" s="54">
        <v>2</v>
      </c>
      <c r="H248" s="54">
        <v>1</v>
      </c>
      <c r="I248" s="54">
        <v>1</v>
      </c>
      <c r="J248" s="54">
        <v>0</v>
      </c>
      <c r="K248" s="54">
        <v>0</v>
      </c>
      <c r="L248" s="3">
        <v>3</v>
      </c>
      <c r="M248" s="3">
        <v>1</v>
      </c>
      <c r="N248" s="3">
        <v>0</v>
      </c>
      <c r="O248" s="3">
        <v>0</v>
      </c>
      <c r="P248" s="3">
        <f t="shared" si="150"/>
        <v>18</v>
      </c>
      <c r="Q248" s="3">
        <v>0</v>
      </c>
      <c r="R248" s="3">
        <v>2</v>
      </c>
      <c r="S248" s="4">
        <v>2</v>
      </c>
      <c r="T248" s="4">
        <v>1</v>
      </c>
      <c r="U248" s="16">
        <f t="shared" si="146"/>
        <v>36</v>
      </c>
    </row>
    <row r="249" spans="1:21" ht="14.1" customHeight="1" x14ac:dyDescent="0.25">
      <c r="A249" s="5">
        <v>270</v>
      </c>
      <c r="B249" s="9" t="s">
        <v>89</v>
      </c>
      <c r="C249" s="7">
        <v>101</v>
      </c>
      <c r="D249" s="7" t="s">
        <v>94</v>
      </c>
      <c r="E249" s="7">
        <v>42</v>
      </c>
      <c r="F249" s="54">
        <v>11</v>
      </c>
      <c r="G249" s="54">
        <v>2</v>
      </c>
      <c r="H249" s="54">
        <v>2</v>
      </c>
      <c r="I249" s="54">
        <v>0</v>
      </c>
      <c r="J249" s="54">
        <v>0</v>
      </c>
      <c r="K249" s="54">
        <v>0</v>
      </c>
      <c r="L249" s="3">
        <v>3</v>
      </c>
      <c r="M249" s="3">
        <v>1</v>
      </c>
      <c r="N249" s="3">
        <v>0</v>
      </c>
      <c r="O249" s="3">
        <v>0</v>
      </c>
      <c r="P249" s="3">
        <f t="shared" si="150"/>
        <v>21</v>
      </c>
      <c r="Q249" s="3">
        <v>0</v>
      </c>
      <c r="R249" s="3">
        <v>2</v>
      </c>
      <c r="S249" s="4">
        <v>2</v>
      </c>
      <c r="T249" s="4">
        <v>1</v>
      </c>
      <c r="U249" s="16">
        <f t="shared" si="146"/>
        <v>42</v>
      </c>
    </row>
    <row r="250" spans="1:21" ht="14.1" customHeight="1" x14ac:dyDescent="0.25">
      <c r="A250" s="3"/>
      <c r="B250" s="12"/>
      <c r="C250" s="3"/>
      <c r="D250" s="3"/>
      <c r="E250" s="16">
        <f t="shared" ref="E250:U250" si="151">E247+E248+E249+E239+E240+E241+E242+E243+E244+E245+E246</f>
        <v>376</v>
      </c>
      <c r="F250" s="16">
        <f t="shared" si="151"/>
        <v>165</v>
      </c>
      <c r="G250" s="16">
        <f t="shared" si="151"/>
        <v>6</v>
      </c>
      <c r="H250" s="16">
        <f t="shared" si="151"/>
        <v>5</v>
      </c>
      <c r="I250" s="16">
        <f t="shared" si="151"/>
        <v>1</v>
      </c>
      <c r="J250" s="16">
        <f t="shared" si="151"/>
        <v>0</v>
      </c>
      <c r="K250" s="16">
        <f t="shared" si="151"/>
        <v>1</v>
      </c>
      <c r="L250" s="16">
        <f t="shared" si="151"/>
        <v>46</v>
      </c>
      <c r="M250" s="16">
        <f t="shared" si="151"/>
        <v>15</v>
      </c>
      <c r="N250" s="16">
        <f t="shared" si="151"/>
        <v>0</v>
      </c>
      <c r="O250" s="16">
        <f t="shared" si="151"/>
        <v>0</v>
      </c>
      <c r="P250" s="16">
        <f t="shared" si="151"/>
        <v>115</v>
      </c>
      <c r="Q250" s="16">
        <f t="shared" si="151"/>
        <v>0</v>
      </c>
      <c r="R250" s="16">
        <f t="shared" si="151"/>
        <v>22</v>
      </c>
      <c r="S250" s="16">
        <f t="shared" si="151"/>
        <v>31</v>
      </c>
      <c r="T250" s="16">
        <f t="shared" si="151"/>
        <v>16</v>
      </c>
      <c r="U250" s="16">
        <f t="shared" si="151"/>
        <v>376</v>
      </c>
    </row>
    <row r="251" spans="1:21" ht="14.1" customHeight="1" x14ac:dyDescent="0.25">
      <c r="A251" s="5">
        <v>273</v>
      </c>
      <c r="B251" s="12" t="s">
        <v>95</v>
      </c>
      <c r="C251" s="3">
        <v>5</v>
      </c>
      <c r="D251" s="3" t="s">
        <v>22</v>
      </c>
      <c r="E251" s="7">
        <v>30</v>
      </c>
      <c r="F251" s="54">
        <f t="shared" ref="F251:F254" si="152">E251*60/100-2</f>
        <v>16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5</v>
      </c>
      <c r="M251" s="3">
        <v>1</v>
      </c>
      <c r="N251" s="3">
        <v>0</v>
      </c>
      <c r="O251" s="3">
        <v>0</v>
      </c>
      <c r="P251" s="3">
        <f t="shared" ref="P251:P254" si="153">E251*20%</f>
        <v>6</v>
      </c>
      <c r="Q251" s="3">
        <v>0</v>
      </c>
      <c r="R251" s="3">
        <v>2</v>
      </c>
      <c r="S251" s="4">
        <f t="shared" ref="S251:S254" si="154">E251*10%</f>
        <v>3</v>
      </c>
      <c r="T251" s="4">
        <v>1</v>
      </c>
      <c r="U251" s="16">
        <f t="shared" ref="U251:U254" si="155">F251+G251+H251+I251+J251+K251+L251+M251+N251+O251+P251+Q251+R251</f>
        <v>30</v>
      </c>
    </row>
    <row r="252" spans="1:21" ht="14.1" customHeight="1" x14ac:dyDescent="0.25">
      <c r="A252" s="5">
        <v>273</v>
      </c>
      <c r="B252" s="12" t="s">
        <v>95</v>
      </c>
      <c r="C252" s="3">
        <v>6</v>
      </c>
      <c r="D252" s="3" t="s">
        <v>44</v>
      </c>
      <c r="E252" s="7">
        <v>30</v>
      </c>
      <c r="F252" s="54">
        <f t="shared" si="152"/>
        <v>16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5</v>
      </c>
      <c r="M252" s="3">
        <v>1</v>
      </c>
      <c r="N252" s="3">
        <v>0</v>
      </c>
      <c r="O252" s="3">
        <v>0</v>
      </c>
      <c r="P252" s="3">
        <f t="shared" si="153"/>
        <v>6</v>
      </c>
      <c r="Q252" s="3">
        <v>0</v>
      </c>
      <c r="R252" s="3">
        <v>2</v>
      </c>
      <c r="S252" s="4">
        <f t="shared" si="154"/>
        <v>3</v>
      </c>
      <c r="T252" s="4">
        <v>2</v>
      </c>
      <c r="U252" s="16">
        <f t="shared" si="155"/>
        <v>30</v>
      </c>
    </row>
    <row r="253" spans="1:21" ht="14.1" customHeight="1" x14ac:dyDescent="0.25">
      <c r="A253" s="5">
        <v>273</v>
      </c>
      <c r="B253" s="12" t="s">
        <v>95</v>
      </c>
      <c r="C253" s="56"/>
      <c r="D253" s="3" t="s">
        <v>189</v>
      </c>
      <c r="E253" s="7">
        <v>40</v>
      </c>
      <c r="F253" s="54">
        <f t="shared" si="152"/>
        <v>22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f t="shared" ref="L253:L254" si="156">E253*15%</f>
        <v>6</v>
      </c>
      <c r="M253" s="3">
        <f t="shared" ref="M253:M254" si="157">E253*5%</f>
        <v>2</v>
      </c>
      <c r="N253" s="3">
        <v>0</v>
      </c>
      <c r="O253" s="3">
        <v>0</v>
      </c>
      <c r="P253" s="3">
        <f t="shared" si="153"/>
        <v>8</v>
      </c>
      <c r="Q253" s="3">
        <v>0</v>
      </c>
      <c r="R253" s="3">
        <v>2</v>
      </c>
      <c r="S253" s="4">
        <f t="shared" si="154"/>
        <v>4</v>
      </c>
      <c r="T253" s="4">
        <f t="shared" ref="T253:T254" si="158">E253*5/100</f>
        <v>2</v>
      </c>
      <c r="U253" s="16">
        <f t="shared" si="155"/>
        <v>40</v>
      </c>
    </row>
    <row r="254" spans="1:21" ht="14.1" customHeight="1" x14ac:dyDescent="0.25">
      <c r="A254" s="5">
        <v>273</v>
      </c>
      <c r="B254" s="12" t="s">
        <v>95</v>
      </c>
      <c r="C254" s="3">
        <v>77</v>
      </c>
      <c r="D254" s="3" t="s">
        <v>47</v>
      </c>
      <c r="E254" s="7">
        <v>40</v>
      </c>
      <c r="F254" s="54">
        <f t="shared" si="152"/>
        <v>22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f t="shared" si="156"/>
        <v>6</v>
      </c>
      <c r="M254" s="3">
        <f t="shared" si="157"/>
        <v>2</v>
      </c>
      <c r="N254" s="3">
        <v>0</v>
      </c>
      <c r="O254" s="3">
        <v>0</v>
      </c>
      <c r="P254" s="3">
        <f t="shared" si="153"/>
        <v>8</v>
      </c>
      <c r="Q254" s="3">
        <v>0</v>
      </c>
      <c r="R254" s="3">
        <v>2</v>
      </c>
      <c r="S254" s="4">
        <f t="shared" si="154"/>
        <v>4</v>
      </c>
      <c r="T254" s="4">
        <f t="shared" si="158"/>
        <v>2</v>
      </c>
      <c r="U254" s="16">
        <f t="shared" si="155"/>
        <v>40</v>
      </c>
    </row>
    <row r="255" spans="1:21" ht="14.1" customHeight="1" x14ac:dyDescent="0.25">
      <c r="A255" s="3"/>
      <c r="B255" s="12"/>
      <c r="C255" s="3"/>
      <c r="D255" s="3"/>
      <c r="E255" s="16">
        <f>E251+E252+E253+E254</f>
        <v>140</v>
      </c>
      <c r="F255" s="16">
        <f t="shared" ref="F255:U255" si="159">F251+F252+F253+F254</f>
        <v>76</v>
      </c>
      <c r="G255" s="16">
        <f t="shared" si="159"/>
        <v>0</v>
      </c>
      <c r="H255" s="16">
        <f t="shared" si="159"/>
        <v>0</v>
      </c>
      <c r="I255" s="16">
        <f t="shared" si="159"/>
        <v>0</v>
      </c>
      <c r="J255" s="16">
        <f t="shared" si="159"/>
        <v>0</v>
      </c>
      <c r="K255" s="16">
        <f t="shared" si="159"/>
        <v>0</v>
      </c>
      <c r="L255" s="16">
        <f t="shared" si="159"/>
        <v>22</v>
      </c>
      <c r="M255" s="16">
        <f t="shared" si="159"/>
        <v>6</v>
      </c>
      <c r="N255" s="16">
        <f t="shared" si="159"/>
        <v>0</v>
      </c>
      <c r="O255" s="16">
        <f t="shared" si="159"/>
        <v>0</v>
      </c>
      <c r="P255" s="16">
        <f t="shared" si="159"/>
        <v>28</v>
      </c>
      <c r="Q255" s="16">
        <f t="shared" si="159"/>
        <v>0</v>
      </c>
      <c r="R255" s="16">
        <f t="shared" si="159"/>
        <v>8</v>
      </c>
      <c r="S255" s="16">
        <f t="shared" si="159"/>
        <v>14</v>
      </c>
      <c r="T255" s="16">
        <f t="shared" si="159"/>
        <v>7</v>
      </c>
      <c r="U255" s="16">
        <f t="shared" si="159"/>
        <v>140</v>
      </c>
    </row>
    <row r="256" spans="1:21" ht="14.1" customHeight="1" x14ac:dyDescent="0.25">
      <c r="A256" s="3"/>
      <c r="B256" s="12"/>
      <c r="C256" s="3"/>
      <c r="D256" s="3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</row>
    <row r="257" spans="1:21" ht="14.1" customHeight="1" x14ac:dyDescent="0.25">
      <c r="A257" s="5">
        <v>219</v>
      </c>
      <c r="B257" s="18" t="s">
        <v>96</v>
      </c>
      <c r="C257" s="5">
        <v>5</v>
      </c>
      <c r="D257" s="5" t="s">
        <v>97</v>
      </c>
      <c r="E257" s="5">
        <v>40</v>
      </c>
      <c r="F257" s="7">
        <v>11</v>
      </c>
      <c r="G257" s="54">
        <v>2</v>
      </c>
      <c r="H257" s="54">
        <v>2</v>
      </c>
      <c r="I257" s="54">
        <v>0</v>
      </c>
      <c r="J257" s="54">
        <v>0</v>
      </c>
      <c r="K257" s="54">
        <f>P257*5/100</f>
        <v>1</v>
      </c>
      <c r="L257" s="3">
        <v>2</v>
      </c>
      <c r="M257" s="3">
        <v>0</v>
      </c>
      <c r="N257" s="3">
        <v>0</v>
      </c>
      <c r="O257" s="3">
        <v>0</v>
      </c>
      <c r="P257" s="3">
        <f t="shared" ref="P257:P263" si="160">E257/2</f>
        <v>20</v>
      </c>
      <c r="Q257" s="3">
        <v>0</v>
      </c>
      <c r="R257" s="3">
        <v>2</v>
      </c>
      <c r="S257" s="4">
        <f>P257*10%</f>
        <v>2</v>
      </c>
      <c r="T257" s="4">
        <f>P257*5/100</f>
        <v>1</v>
      </c>
      <c r="U257" s="16">
        <f t="shared" ref="U257:U263" si="161">F257+G257+H257+I257+J257+K257+L257+M257+N257+O257+P257+Q257+R257</f>
        <v>40</v>
      </c>
    </row>
    <row r="258" spans="1:21" ht="14.1" customHeight="1" x14ac:dyDescent="0.25">
      <c r="A258" s="5">
        <v>219</v>
      </c>
      <c r="B258" s="18" t="s">
        <v>96</v>
      </c>
      <c r="C258" s="5">
        <v>6</v>
      </c>
      <c r="D258" s="5" t="s">
        <v>98</v>
      </c>
      <c r="E258" s="5">
        <v>35</v>
      </c>
      <c r="F258" s="3">
        <v>8</v>
      </c>
      <c r="G258" s="54">
        <v>2</v>
      </c>
      <c r="H258" s="54">
        <v>2</v>
      </c>
      <c r="I258" s="54">
        <v>0</v>
      </c>
      <c r="J258" s="54">
        <v>0</v>
      </c>
      <c r="K258" s="54">
        <v>1</v>
      </c>
      <c r="L258" s="3">
        <v>1</v>
      </c>
      <c r="M258" s="3">
        <v>1</v>
      </c>
      <c r="N258" s="3">
        <v>0</v>
      </c>
      <c r="O258" s="3">
        <v>0</v>
      </c>
      <c r="P258" s="3">
        <v>18</v>
      </c>
      <c r="Q258" s="3">
        <v>0</v>
      </c>
      <c r="R258" s="3">
        <v>2</v>
      </c>
      <c r="S258" s="4">
        <v>2</v>
      </c>
      <c r="T258" s="4">
        <v>1</v>
      </c>
      <c r="U258" s="16">
        <f t="shared" si="161"/>
        <v>35</v>
      </c>
    </row>
    <row r="259" spans="1:21" ht="14.1" customHeight="1" x14ac:dyDescent="0.25">
      <c r="A259" s="5">
        <v>219</v>
      </c>
      <c r="B259" s="18" t="s">
        <v>96</v>
      </c>
      <c r="C259" s="5">
        <v>34</v>
      </c>
      <c r="D259" s="5" t="s">
        <v>99</v>
      </c>
      <c r="E259" s="6">
        <v>35</v>
      </c>
      <c r="F259" s="3">
        <v>10</v>
      </c>
      <c r="G259" s="54">
        <v>1</v>
      </c>
      <c r="H259" s="54">
        <v>1</v>
      </c>
      <c r="I259" s="54">
        <v>0</v>
      </c>
      <c r="J259" s="54">
        <v>1</v>
      </c>
      <c r="K259" s="54">
        <v>1</v>
      </c>
      <c r="L259" s="3">
        <v>1</v>
      </c>
      <c r="M259" s="3">
        <v>0</v>
      </c>
      <c r="N259" s="3">
        <v>0</v>
      </c>
      <c r="O259" s="3">
        <v>0</v>
      </c>
      <c r="P259" s="3">
        <v>18</v>
      </c>
      <c r="Q259" s="3">
        <v>0</v>
      </c>
      <c r="R259" s="3">
        <v>2</v>
      </c>
      <c r="S259" s="4">
        <v>1</v>
      </c>
      <c r="T259" s="4">
        <v>1</v>
      </c>
      <c r="U259" s="16">
        <f t="shared" si="161"/>
        <v>35</v>
      </c>
    </row>
    <row r="260" spans="1:21" ht="14.1" customHeight="1" x14ac:dyDescent="0.25">
      <c r="A260" s="5">
        <v>219</v>
      </c>
      <c r="B260" s="18" t="s">
        <v>96</v>
      </c>
      <c r="C260" s="5">
        <v>41</v>
      </c>
      <c r="D260" s="5" t="s">
        <v>100</v>
      </c>
      <c r="E260" s="6">
        <v>35</v>
      </c>
      <c r="F260" s="3">
        <v>12</v>
      </c>
      <c r="G260" s="54">
        <v>1</v>
      </c>
      <c r="H260" s="54">
        <v>1</v>
      </c>
      <c r="I260" s="54">
        <v>0</v>
      </c>
      <c r="J260" s="54">
        <v>0</v>
      </c>
      <c r="K260" s="54">
        <v>1</v>
      </c>
      <c r="L260" s="3">
        <v>1</v>
      </c>
      <c r="M260" s="3">
        <v>0</v>
      </c>
      <c r="N260" s="3">
        <v>0</v>
      </c>
      <c r="O260" s="3">
        <v>0</v>
      </c>
      <c r="P260" s="3">
        <v>17</v>
      </c>
      <c r="Q260" s="3">
        <v>0</v>
      </c>
      <c r="R260" s="3">
        <v>2</v>
      </c>
      <c r="S260" s="4">
        <v>2</v>
      </c>
      <c r="T260" s="4">
        <v>1</v>
      </c>
      <c r="U260" s="16">
        <f t="shared" si="161"/>
        <v>35</v>
      </c>
    </row>
    <row r="261" spans="1:21" ht="14.1" customHeight="1" x14ac:dyDescent="0.25">
      <c r="A261" s="5">
        <v>219</v>
      </c>
      <c r="B261" s="18" t="s">
        <v>96</v>
      </c>
      <c r="C261" s="5">
        <v>57</v>
      </c>
      <c r="D261" s="5" t="s">
        <v>101</v>
      </c>
      <c r="E261" s="6">
        <v>60</v>
      </c>
      <c r="F261" s="3">
        <v>18</v>
      </c>
      <c r="G261" s="54">
        <v>3</v>
      </c>
      <c r="H261" s="54">
        <v>2</v>
      </c>
      <c r="I261" s="54">
        <v>1</v>
      </c>
      <c r="J261" s="54">
        <v>0</v>
      </c>
      <c r="K261" s="54">
        <v>1</v>
      </c>
      <c r="L261" s="3">
        <v>2</v>
      </c>
      <c r="M261" s="3">
        <v>1</v>
      </c>
      <c r="N261" s="3">
        <v>0</v>
      </c>
      <c r="O261" s="3">
        <v>0</v>
      </c>
      <c r="P261" s="3">
        <f t="shared" si="160"/>
        <v>30</v>
      </c>
      <c r="Q261" s="3">
        <v>0</v>
      </c>
      <c r="R261" s="3">
        <v>2</v>
      </c>
      <c r="S261" s="4">
        <f t="shared" ref="S261:S263" si="162">P261*10%</f>
        <v>3</v>
      </c>
      <c r="T261" s="4">
        <v>1</v>
      </c>
      <c r="U261" s="16">
        <f t="shared" si="161"/>
        <v>60</v>
      </c>
    </row>
    <row r="262" spans="1:21" ht="14.1" customHeight="1" x14ac:dyDescent="0.25">
      <c r="A262" s="5">
        <v>219</v>
      </c>
      <c r="B262" s="18" t="s">
        <v>96</v>
      </c>
      <c r="C262" s="5">
        <v>77</v>
      </c>
      <c r="D262" s="5" t="s">
        <v>102</v>
      </c>
      <c r="E262" s="6">
        <v>60</v>
      </c>
      <c r="F262" s="3">
        <v>16</v>
      </c>
      <c r="G262" s="54">
        <v>3</v>
      </c>
      <c r="H262" s="54">
        <v>2</v>
      </c>
      <c r="I262" s="54">
        <v>1</v>
      </c>
      <c r="J262" s="54">
        <v>0</v>
      </c>
      <c r="K262" s="54">
        <v>2</v>
      </c>
      <c r="L262" s="3">
        <v>3</v>
      </c>
      <c r="M262" s="3">
        <v>1</v>
      </c>
      <c r="N262" s="3">
        <v>0</v>
      </c>
      <c r="O262" s="3">
        <v>0</v>
      </c>
      <c r="P262" s="3">
        <f t="shared" si="160"/>
        <v>30</v>
      </c>
      <c r="Q262" s="3">
        <v>0</v>
      </c>
      <c r="R262" s="3">
        <v>2</v>
      </c>
      <c r="S262" s="4">
        <f t="shared" si="162"/>
        <v>3</v>
      </c>
      <c r="T262" s="4">
        <v>2</v>
      </c>
      <c r="U262" s="16">
        <f t="shared" si="161"/>
        <v>60</v>
      </c>
    </row>
    <row r="263" spans="1:21" ht="14.1" customHeight="1" x14ac:dyDescent="0.25">
      <c r="A263" s="5">
        <v>219</v>
      </c>
      <c r="B263" s="18" t="s">
        <v>96</v>
      </c>
      <c r="C263" s="5">
        <v>89</v>
      </c>
      <c r="D263" s="5" t="s">
        <v>103</v>
      </c>
      <c r="E263" s="6">
        <v>40</v>
      </c>
      <c r="F263" s="3">
        <v>11</v>
      </c>
      <c r="G263" s="54">
        <v>2</v>
      </c>
      <c r="H263" s="54">
        <v>2</v>
      </c>
      <c r="I263" s="54">
        <v>0</v>
      </c>
      <c r="J263" s="54">
        <v>0</v>
      </c>
      <c r="K263" s="54">
        <f t="shared" ref="K263" si="163">P263*5/100</f>
        <v>1</v>
      </c>
      <c r="L263" s="3">
        <v>2</v>
      </c>
      <c r="M263" s="3">
        <v>0</v>
      </c>
      <c r="N263" s="3">
        <v>0</v>
      </c>
      <c r="O263" s="3">
        <v>0</v>
      </c>
      <c r="P263" s="3">
        <f t="shared" si="160"/>
        <v>20</v>
      </c>
      <c r="Q263" s="3">
        <v>0</v>
      </c>
      <c r="R263" s="3">
        <v>2</v>
      </c>
      <c r="S263" s="4">
        <f t="shared" si="162"/>
        <v>2</v>
      </c>
      <c r="T263" s="4">
        <f t="shared" ref="T263" si="164">P263*5/100</f>
        <v>1</v>
      </c>
      <c r="U263" s="16">
        <f t="shared" si="161"/>
        <v>40</v>
      </c>
    </row>
    <row r="264" spans="1:21" ht="14.1" customHeight="1" x14ac:dyDescent="0.25">
      <c r="A264" s="5"/>
      <c r="B264" s="18"/>
      <c r="C264" s="5"/>
      <c r="D264" s="5"/>
      <c r="E264" s="16">
        <f>+E257+E258+E259+E260+E261+E262+E263</f>
        <v>305</v>
      </c>
      <c r="F264" s="16">
        <f t="shared" ref="F264:U264" si="165">+F257+F258+F259+F260+F261+F262+F263</f>
        <v>86</v>
      </c>
      <c r="G264" s="16">
        <f t="shared" si="165"/>
        <v>14</v>
      </c>
      <c r="H264" s="16">
        <f t="shared" si="165"/>
        <v>12</v>
      </c>
      <c r="I264" s="16">
        <f t="shared" si="165"/>
        <v>2</v>
      </c>
      <c r="J264" s="16">
        <f t="shared" si="165"/>
        <v>1</v>
      </c>
      <c r="K264" s="16">
        <f t="shared" si="165"/>
        <v>8</v>
      </c>
      <c r="L264" s="16">
        <f t="shared" si="165"/>
        <v>12</v>
      </c>
      <c r="M264" s="16">
        <f t="shared" si="165"/>
        <v>3</v>
      </c>
      <c r="N264" s="16">
        <f t="shared" si="165"/>
        <v>0</v>
      </c>
      <c r="O264" s="16">
        <f t="shared" si="165"/>
        <v>0</v>
      </c>
      <c r="P264" s="16">
        <f t="shared" si="165"/>
        <v>153</v>
      </c>
      <c r="Q264" s="16">
        <f t="shared" si="165"/>
        <v>0</v>
      </c>
      <c r="R264" s="16">
        <f t="shared" si="165"/>
        <v>14</v>
      </c>
      <c r="S264" s="16">
        <f t="shared" si="165"/>
        <v>15</v>
      </c>
      <c r="T264" s="16">
        <f t="shared" si="165"/>
        <v>8</v>
      </c>
      <c r="U264" s="16">
        <f t="shared" si="165"/>
        <v>305</v>
      </c>
    </row>
    <row r="265" spans="1:21" ht="14.1" customHeight="1" x14ac:dyDescent="0.25">
      <c r="A265" s="5"/>
      <c r="B265" s="18"/>
      <c r="C265" s="5"/>
      <c r="D265" s="5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</row>
    <row r="266" spans="1:21" ht="14.1" customHeight="1" x14ac:dyDescent="0.25">
      <c r="A266" s="5">
        <v>220</v>
      </c>
      <c r="B266" s="18" t="s">
        <v>104</v>
      </c>
      <c r="C266" s="5">
        <v>76</v>
      </c>
      <c r="D266" s="5" t="s">
        <v>105</v>
      </c>
      <c r="E266" s="5">
        <v>50</v>
      </c>
      <c r="F266" s="7">
        <v>14</v>
      </c>
      <c r="G266" s="54">
        <v>2</v>
      </c>
      <c r="H266" s="54">
        <f t="shared" ref="H266" si="166">P266*8/100</f>
        <v>2</v>
      </c>
      <c r="I266" s="54">
        <v>1</v>
      </c>
      <c r="J266" s="54">
        <v>0</v>
      </c>
      <c r="K266" s="54">
        <v>1</v>
      </c>
      <c r="L266" s="3">
        <f t="shared" ref="L266:L267" si="167">P266*8%</f>
        <v>2</v>
      </c>
      <c r="M266" s="3">
        <v>1</v>
      </c>
      <c r="N266" s="3">
        <v>0</v>
      </c>
      <c r="O266" s="3">
        <v>0</v>
      </c>
      <c r="P266" s="3">
        <f t="shared" ref="P266:P267" si="168">E266/2</f>
        <v>25</v>
      </c>
      <c r="Q266" s="3">
        <v>0</v>
      </c>
      <c r="R266" s="3">
        <v>2</v>
      </c>
      <c r="S266" s="4">
        <v>3</v>
      </c>
      <c r="T266" s="4">
        <v>1</v>
      </c>
      <c r="U266" s="16">
        <f t="shared" ref="U266:U270" si="169">F266+G266+H266+I266+J266+K266+L266+M266+N266+O266+P266+Q266+R266</f>
        <v>50</v>
      </c>
    </row>
    <row r="267" spans="1:21" ht="14.1" customHeight="1" x14ac:dyDescent="0.25">
      <c r="A267" s="5">
        <v>220</v>
      </c>
      <c r="B267" s="18" t="s">
        <v>104</v>
      </c>
      <c r="C267" s="5">
        <v>77</v>
      </c>
      <c r="D267" s="5" t="s">
        <v>102</v>
      </c>
      <c r="E267" s="5">
        <v>50</v>
      </c>
      <c r="F267" s="7">
        <v>15</v>
      </c>
      <c r="G267" s="54">
        <v>2</v>
      </c>
      <c r="H267" s="54">
        <v>2</v>
      </c>
      <c r="I267" s="54">
        <v>1</v>
      </c>
      <c r="J267" s="54">
        <v>0</v>
      </c>
      <c r="K267" s="54">
        <v>1</v>
      </c>
      <c r="L267" s="3">
        <f t="shared" si="167"/>
        <v>2</v>
      </c>
      <c r="M267" s="3">
        <v>0</v>
      </c>
      <c r="N267" s="3">
        <v>0</v>
      </c>
      <c r="O267" s="3">
        <v>0</v>
      </c>
      <c r="P267" s="3">
        <f t="shared" si="168"/>
        <v>25</v>
      </c>
      <c r="Q267" s="3">
        <v>0</v>
      </c>
      <c r="R267" s="3">
        <v>2</v>
      </c>
      <c r="S267" s="4">
        <v>3</v>
      </c>
      <c r="T267" s="4">
        <v>1</v>
      </c>
      <c r="U267" s="16">
        <f t="shared" si="169"/>
        <v>50</v>
      </c>
    </row>
    <row r="268" spans="1:21" ht="14.1" customHeight="1" x14ac:dyDescent="0.25">
      <c r="A268" s="5">
        <v>220</v>
      </c>
      <c r="B268" s="18" t="s">
        <v>104</v>
      </c>
      <c r="C268" s="5">
        <v>78</v>
      </c>
      <c r="D268" s="5" t="s">
        <v>106</v>
      </c>
      <c r="E268" s="5">
        <v>35</v>
      </c>
      <c r="F268" s="7">
        <v>10</v>
      </c>
      <c r="G268" s="54">
        <v>2</v>
      </c>
      <c r="H268" s="54">
        <v>1</v>
      </c>
      <c r="I268" s="54">
        <v>0</v>
      </c>
      <c r="J268" s="54">
        <v>0</v>
      </c>
      <c r="K268" s="54">
        <v>1</v>
      </c>
      <c r="L268" s="3">
        <v>1</v>
      </c>
      <c r="M268" s="3">
        <v>0</v>
      </c>
      <c r="N268" s="3">
        <v>0</v>
      </c>
      <c r="O268" s="3">
        <v>0</v>
      </c>
      <c r="P268" s="3">
        <v>18</v>
      </c>
      <c r="Q268" s="3">
        <v>0</v>
      </c>
      <c r="R268" s="3">
        <v>2</v>
      </c>
      <c r="S268" s="4">
        <v>2</v>
      </c>
      <c r="T268" s="4">
        <v>1</v>
      </c>
      <c r="U268" s="16">
        <f t="shared" si="169"/>
        <v>35</v>
      </c>
    </row>
    <row r="269" spans="1:21" ht="14.1" customHeight="1" x14ac:dyDescent="0.25">
      <c r="A269" s="5">
        <v>220</v>
      </c>
      <c r="B269" s="18" t="s">
        <v>104</v>
      </c>
      <c r="C269" s="5">
        <v>41</v>
      </c>
      <c r="D269" s="5" t="s">
        <v>190</v>
      </c>
      <c r="E269" s="5">
        <v>25</v>
      </c>
      <c r="F269" s="7">
        <v>5</v>
      </c>
      <c r="G269" s="54">
        <v>2</v>
      </c>
      <c r="H269" s="54">
        <v>1</v>
      </c>
      <c r="I269" s="54">
        <v>0</v>
      </c>
      <c r="J269" s="54">
        <v>0</v>
      </c>
      <c r="K269" s="54">
        <v>1</v>
      </c>
      <c r="L269" s="3">
        <v>1</v>
      </c>
      <c r="M269" s="3">
        <v>0</v>
      </c>
      <c r="N269" s="3">
        <v>0</v>
      </c>
      <c r="O269" s="3">
        <v>0</v>
      </c>
      <c r="P269" s="3">
        <v>13</v>
      </c>
      <c r="Q269" s="3">
        <v>0</v>
      </c>
      <c r="R269" s="3">
        <v>2</v>
      </c>
      <c r="S269" s="4">
        <v>1</v>
      </c>
      <c r="T269" s="4">
        <v>1</v>
      </c>
      <c r="U269" s="16">
        <f t="shared" si="169"/>
        <v>25</v>
      </c>
    </row>
    <row r="270" spans="1:21" ht="14.1" customHeight="1" x14ac:dyDescent="0.25">
      <c r="A270" s="5">
        <v>220</v>
      </c>
      <c r="B270" s="18" t="s">
        <v>104</v>
      </c>
      <c r="C270" s="5">
        <v>87</v>
      </c>
      <c r="D270" s="5" t="s">
        <v>107</v>
      </c>
      <c r="E270" s="5">
        <v>50</v>
      </c>
      <c r="F270" s="7">
        <v>15</v>
      </c>
      <c r="G270" s="54">
        <v>2</v>
      </c>
      <c r="H270" s="54">
        <v>2</v>
      </c>
      <c r="I270" s="54">
        <v>1</v>
      </c>
      <c r="J270" s="54">
        <v>0</v>
      </c>
      <c r="K270" s="54">
        <v>1</v>
      </c>
      <c r="L270" s="3">
        <v>2</v>
      </c>
      <c r="M270" s="3">
        <v>1</v>
      </c>
      <c r="N270" s="3">
        <v>0</v>
      </c>
      <c r="O270" s="3">
        <v>0</v>
      </c>
      <c r="P270" s="3">
        <v>24</v>
      </c>
      <c r="Q270" s="3">
        <v>0</v>
      </c>
      <c r="R270" s="3">
        <v>2</v>
      </c>
      <c r="S270" s="4">
        <v>2</v>
      </c>
      <c r="T270" s="4">
        <v>1</v>
      </c>
      <c r="U270" s="16">
        <f t="shared" si="169"/>
        <v>50</v>
      </c>
    </row>
    <row r="271" spans="1:21" ht="14.1" customHeight="1" x14ac:dyDescent="0.25">
      <c r="A271" s="5"/>
      <c r="B271" s="18"/>
      <c r="C271" s="5"/>
      <c r="D271" s="5"/>
      <c r="E271" s="16">
        <f>E266+E267+E268+E269+E270</f>
        <v>210</v>
      </c>
      <c r="F271" s="16">
        <f t="shared" ref="F271:U271" si="170">F266+F267+F268+F269+F270</f>
        <v>59</v>
      </c>
      <c r="G271" s="16">
        <f t="shared" si="170"/>
        <v>10</v>
      </c>
      <c r="H271" s="16">
        <f t="shared" si="170"/>
        <v>8</v>
      </c>
      <c r="I271" s="16">
        <f t="shared" si="170"/>
        <v>3</v>
      </c>
      <c r="J271" s="16">
        <f t="shared" si="170"/>
        <v>0</v>
      </c>
      <c r="K271" s="16">
        <f t="shared" si="170"/>
        <v>5</v>
      </c>
      <c r="L271" s="16">
        <f t="shared" si="170"/>
        <v>8</v>
      </c>
      <c r="M271" s="16">
        <f t="shared" si="170"/>
        <v>2</v>
      </c>
      <c r="N271" s="16">
        <f t="shared" si="170"/>
        <v>0</v>
      </c>
      <c r="O271" s="16">
        <f t="shared" si="170"/>
        <v>0</v>
      </c>
      <c r="P271" s="16">
        <f t="shared" si="170"/>
        <v>105</v>
      </c>
      <c r="Q271" s="16">
        <f t="shared" si="170"/>
        <v>0</v>
      </c>
      <c r="R271" s="16">
        <f t="shared" si="170"/>
        <v>10</v>
      </c>
      <c r="S271" s="16">
        <f t="shared" si="170"/>
        <v>11</v>
      </c>
      <c r="T271" s="16">
        <f t="shared" si="170"/>
        <v>5</v>
      </c>
      <c r="U271" s="16">
        <f t="shared" si="170"/>
        <v>210</v>
      </c>
    </row>
    <row r="272" spans="1:21" ht="14.1" customHeight="1" x14ac:dyDescent="0.25">
      <c r="A272" s="5"/>
      <c r="B272" s="18"/>
      <c r="C272" s="5"/>
      <c r="D272" s="5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</row>
    <row r="273" spans="1:21" ht="14.1" customHeight="1" x14ac:dyDescent="0.25">
      <c r="A273" s="5">
        <v>221</v>
      </c>
      <c r="B273" s="19" t="s">
        <v>108</v>
      </c>
      <c r="C273" s="5">
        <v>6</v>
      </c>
      <c r="D273" s="5" t="s">
        <v>98</v>
      </c>
      <c r="E273" s="5">
        <v>48</v>
      </c>
      <c r="F273" s="3">
        <v>13</v>
      </c>
      <c r="G273" s="54">
        <v>2</v>
      </c>
      <c r="H273" s="54">
        <v>2</v>
      </c>
      <c r="I273" s="54">
        <v>1</v>
      </c>
      <c r="J273" s="54">
        <v>0</v>
      </c>
      <c r="K273" s="54">
        <v>1</v>
      </c>
      <c r="L273" s="3">
        <v>2</v>
      </c>
      <c r="M273" s="3">
        <v>1</v>
      </c>
      <c r="N273" s="3">
        <v>0</v>
      </c>
      <c r="O273" s="3">
        <v>0</v>
      </c>
      <c r="P273" s="3">
        <f t="shared" ref="P273:P279" si="171">E273/2</f>
        <v>24</v>
      </c>
      <c r="Q273" s="3">
        <v>0</v>
      </c>
      <c r="R273" s="3">
        <v>2</v>
      </c>
      <c r="S273" s="4">
        <v>2</v>
      </c>
      <c r="T273" s="4">
        <v>1</v>
      </c>
      <c r="U273" s="16">
        <f t="shared" ref="U273:U279" si="172">F273+G273+H273+I273+J273+K273+L273+M273+N273+O273+P273+Q273+R273</f>
        <v>48</v>
      </c>
    </row>
    <row r="274" spans="1:21" ht="14.1" customHeight="1" x14ac:dyDescent="0.25">
      <c r="A274" s="7">
        <v>221</v>
      </c>
      <c r="B274" s="9" t="s">
        <v>108</v>
      </c>
      <c r="C274" s="7">
        <v>29</v>
      </c>
      <c r="D274" s="7" t="s">
        <v>109</v>
      </c>
      <c r="E274" s="7">
        <v>40</v>
      </c>
      <c r="F274" s="3">
        <v>11</v>
      </c>
      <c r="G274" s="54">
        <v>2</v>
      </c>
      <c r="H274" s="54">
        <v>2</v>
      </c>
      <c r="I274" s="54">
        <v>0</v>
      </c>
      <c r="J274" s="54">
        <v>0</v>
      </c>
      <c r="K274" s="54">
        <f t="shared" ref="K274" si="173">P274*5/100</f>
        <v>1</v>
      </c>
      <c r="L274" s="3">
        <v>2</v>
      </c>
      <c r="M274" s="3">
        <v>0</v>
      </c>
      <c r="N274" s="3">
        <v>0</v>
      </c>
      <c r="O274" s="3">
        <v>0</v>
      </c>
      <c r="P274" s="3">
        <f t="shared" si="171"/>
        <v>20</v>
      </c>
      <c r="Q274" s="3">
        <v>0</v>
      </c>
      <c r="R274" s="3">
        <v>2</v>
      </c>
      <c r="S274" s="4">
        <f t="shared" ref="S274" si="174">P274*10%</f>
        <v>2</v>
      </c>
      <c r="T274" s="4">
        <f t="shared" ref="T274" si="175">P274*5/100</f>
        <v>1</v>
      </c>
      <c r="U274" s="16">
        <f t="shared" si="172"/>
        <v>40</v>
      </c>
    </row>
    <row r="275" spans="1:21" ht="14.1" customHeight="1" x14ac:dyDescent="0.25">
      <c r="A275" s="3">
        <v>221</v>
      </c>
      <c r="B275" s="9" t="s">
        <v>108</v>
      </c>
      <c r="C275" s="3">
        <v>34</v>
      </c>
      <c r="D275" s="3" t="s">
        <v>99</v>
      </c>
      <c r="E275" s="7">
        <v>35</v>
      </c>
      <c r="F275" s="3">
        <v>11</v>
      </c>
      <c r="G275" s="54">
        <v>2</v>
      </c>
      <c r="H275" s="54">
        <v>1</v>
      </c>
      <c r="I275" s="54">
        <v>0</v>
      </c>
      <c r="J275" s="54">
        <v>0</v>
      </c>
      <c r="K275" s="54">
        <v>1</v>
      </c>
      <c r="L275" s="3">
        <v>1</v>
      </c>
      <c r="M275" s="3">
        <v>0</v>
      </c>
      <c r="N275" s="3">
        <v>0</v>
      </c>
      <c r="O275" s="3">
        <v>0</v>
      </c>
      <c r="P275" s="3">
        <v>17</v>
      </c>
      <c r="Q275" s="3">
        <v>0</v>
      </c>
      <c r="R275" s="3">
        <v>2</v>
      </c>
      <c r="S275" s="4">
        <v>2</v>
      </c>
      <c r="T275" s="4">
        <v>1</v>
      </c>
      <c r="U275" s="16">
        <f t="shared" si="172"/>
        <v>35</v>
      </c>
    </row>
    <row r="276" spans="1:21" ht="14.1" customHeight="1" x14ac:dyDescent="0.25">
      <c r="A276" s="3">
        <v>221</v>
      </c>
      <c r="B276" s="9" t="s">
        <v>108</v>
      </c>
      <c r="C276" s="3">
        <v>56</v>
      </c>
      <c r="D276" s="3" t="s">
        <v>110</v>
      </c>
      <c r="E276" s="7">
        <v>25</v>
      </c>
      <c r="F276" s="3">
        <v>5</v>
      </c>
      <c r="G276" s="54">
        <v>1</v>
      </c>
      <c r="H276" s="54">
        <v>1</v>
      </c>
      <c r="I276" s="54">
        <v>0</v>
      </c>
      <c r="J276" s="54">
        <v>1</v>
      </c>
      <c r="K276" s="54">
        <v>1</v>
      </c>
      <c r="L276" s="3">
        <v>1</v>
      </c>
      <c r="M276" s="3">
        <v>0</v>
      </c>
      <c r="N276" s="3">
        <v>0</v>
      </c>
      <c r="O276" s="3">
        <v>0</v>
      </c>
      <c r="P276" s="3">
        <v>13</v>
      </c>
      <c r="Q276" s="3">
        <v>0</v>
      </c>
      <c r="R276" s="3">
        <v>2</v>
      </c>
      <c r="S276" s="4">
        <v>1</v>
      </c>
      <c r="T276" s="4">
        <v>1</v>
      </c>
      <c r="U276" s="16">
        <f t="shared" si="172"/>
        <v>25</v>
      </c>
    </row>
    <row r="277" spans="1:21" ht="14.1" customHeight="1" x14ac:dyDescent="0.25">
      <c r="A277" s="3">
        <v>221</v>
      </c>
      <c r="B277" s="9" t="s">
        <v>108</v>
      </c>
      <c r="C277" s="3">
        <v>57</v>
      </c>
      <c r="D277" s="3" t="s">
        <v>111</v>
      </c>
      <c r="E277" s="7">
        <v>36</v>
      </c>
      <c r="F277" s="3">
        <v>11</v>
      </c>
      <c r="G277" s="54">
        <v>2</v>
      </c>
      <c r="H277" s="54">
        <v>1</v>
      </c>
      <c r="I277" s="54">
        <v>0</v>
      </c>
      <c r="J277" s="54">
        <v>0</v>
      </c>
      <c r="K277" s="54">
        <v>1</v>
      </c>
      <c r="L277" s="3">
        <v>1</v>
      </c>
      <c r="M277" s="3">
        <v>0</v>
      </c>
      <c r="N277" s="3">
        <v>0</v>
      </c>
      <c r="O277" s="3">
        <v>0</v>
      </c>
      <c r="P277" s="3">
        <f t="shared" si="171"/>
        <v>18</v>
      </c>
      <c r="Q277" s="3">
        <v>0</v>
      </c>
      <c r="R277" s="3">
        <v>2</v>
      </c>
      <c r="S277" s="4">
        <v>2</v>
      </c>
      <c r="T277" s="4">
        <v>1</v>
      </c>
      <c r="U277" s="16">
        <f t="shared" si="172"/>
        <v>36</v>
      </c>
    </row>
    <row r="278" spans="1:21" ht="14.1" customHeight="1" x14ac:dyDescent="0.25">
      <c r="A278" s="3">
        <v>221</v>
      </c>
      <c r="B278" s="9" t="s">
        <v>108</v>
      </c>
      <c r="C278" s="3">
        <v>39</v>
      </c>
      <c r="D278" s="3" t="s">
        <v>191</v>
      </c>
      <c r="E278" s="7">
        <v>25</v>
      </c>
      <c r="F278" s="3">
        <v>6</v>
      </c>
      <c r="G278" s="54">
        <v>1</v>
      </c>
      <c r="H278" s="54">
        <v>1</v>
      </c>
      <c r="I278" s="54">
        <v>0</v>
      </c>
      <c r="J278" s="54">
        <v>1</v>
      </c>
      <c r="K278" s="54">
        <v>0</v>
      </c>
      <c r="L278" s="3">
        <v>1</v>
      </c>
      <c r="M278" s="3">
        <v>0</v>
      </c>
      <c r="N278" s="3">
        <v>0</v>
      </c>
      <c r="O278" s="3">
        <v>0</v>
      </c>
      <c r="P278" s="3">
        <v>13</v>
      </c>
      <c r="Q278" s="3">
        <v>0</v>
      </c>
      <c r="R278" s="3">
        <v>2</v>
      </c>
      <c r="S278" s="4">
        <v>1</v>
      </c>
      <c r="T278" s="4">
        <v>0</v>
      </c>
      <c r="U278" s="16">
        <f t="shared" si="172"/>
        <v>25</v>
      </c>
    </row>
    <row r="279" spans="1:21" ht="14.1" customHeight="1" x14ac:dyDescent="0.25">
      <c r="A279" s="3">
        <v>221</v>
      </c>
      <c r="B279" s="9" t="s">
        <v>108</v>
      </c>
      <c r="C279" s="3">
        <v>77</v>
      </c>
      <c r="D279" s="3" t="s">
        <v>102</v>
      </c>
      <c r="E279" s="3">
        <v>48</v>
      </c>
      <c r="F279" s="3">
        <v>13</v>
      </c>
      <c r="G279" s="54">
        <v>2</v>
      </c>
      <c r="H279" s="54">
        <v>2</v>
      </c>
      <c r="I279" s="54">
        <v>1</v>
      </c>
      <c r="J279" s="54">
        <v>0</v>
      </c>
      <c r="K279" s="54">
        <v>1</v>
      </c>
      <c r="L279" s="3">
        <v>2</v>
      </c>
      <c r="M279" s="3">
        <v>1</v>
      </c>
      <c r="N279" s="3">
        <v>0</v>
      </c>
      <c r="O279" s="3">
        <v>0</v>
      </c>
      <c r="P279" s="3">
        <f t="shared" si="171"/>
        <v>24</v>
      </c>
      <c r="Q279" s="3">
        <v>0</v>
      </c>
      <c r="R279" s="3">
        <v>2</v>
      </c>
      <c r="S279" s="4">
        <v>3</v>
      </c>
      <c r="T279" s="4">
        <v>1</v>
      </c>
      <c r="U279" s="16">
        <f t="shared" si="172"/>
        <v>48</v>
      </c>
    </row>
    <row r="280" spans="1:21" ht="14.1" customHeight="1" x14ac:dyDescent="0.25">
      <c r="A280" s="3"/>
      <c r="B280" s="9"/>
      <c r="C280" s="3"/>
      <c r="D280" s="3"/>
      <c r="E280" s="16">
        <f>E273+E274+E275+E276+E277+E278+E279</f>
        <v>257</v>
      </c>
      <c r="F280" s="16">
        <f t="shared" ref="F280:U280" si="176">F273+F274+F275+F276+F277+F278+F279</f>
        <v>70</v>
      </c>
      <c r="G280" s="16">
        <f t="shared" si="176"/>
        <v>12</v>
      </c>
      <c r="H280" s="16">
        <f t="shared" si="176"/>
        <v>10</v>
      </c>
      <c r="I280" s="16">
        <f t="shared" si="176"/>
        <v>2</v>
      </c>
      <c r="J280" s="16">
        <f t="shared" si="176"/>
        <v>2</v>
      </c>
      <c r="K280" s="16">
        <f t="shared" si="176"/>
        <v>6</v>
      </c>
      <c r="L280" s="16">
        <f t="shared" si="176"/>
        <v>10</v>
      </c>
      <c r="M280" s="16">
        <f t="shared" si="176"/>
        <v>2</v>
      </c>
      <c r="N280" s="16">
        <f t="shared" si="176"/>
        <v>0</v>
      </c>
      <c r="O280" s="16">
        <f t="shared" si="176"/>
        <v>0</v>
      </c>
      <c r="P280" s="16">
        <f t="shared" si="176"/>
        <v>129</v>
      </c>
      <c r="Q280" s="16">
        <f t="shared" si="176"/>
        <v>0</v>
      </c>
      <c r="R280" s="16">
        <f t="shared" si="176"/>
        <v>14</v>
      </c>
      <c r="S280" s="16">
        <f t="shared" si="176"/>
        <v>13</v>
      </c>
      <c r="T280" s="16">
        <f t="shared" si="176"/>
        <v>6</v>
      </c>
      <c r="U280" s="16">
        <f t="shared" si="176"/>
        <v>257</v>
      </c>
    </row>
    <row r="281" spans="1:21" ht="14.1" customHeight="1" x14ac:dyDescent="0.25">
      <c r="A281" s="3"/>
      <c r="B281" s="9"/>
      <c r="C281" s="3"/>
      <c r="D281" s="3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1:21" ht="14.1" customHeight="1" x14ac:dyDescent="0.25">
      <c r="A282" s="3">
        <v>222</v>
      </c>
      <c r="B282" s="9" t="s">
        <v>112</v>
      </c>
      <c r="C282" s="3">
        <v>6</v>
      </c>
      <c r="D282" s="3" t="s">
        <v>98</v>
      </c>
      <c r="E282" s="3">
        <v>40</v>
      </c>
      <c r="F282" s="3">
        <v>10</v>
      </c>
      <c r="G282" s="54">
        <v>2</v>
      </c>
      <c r="H282" s="54">
        <v>2</v>
      </c>
      <c r="I282" s="54">
        <v>0</v>
      </c>
      <c r="J282" s="54">
        <v>0</v>
      </c>
      <c r="K282" s="54">
        <f>P282*5/100</f>
        <v>1</v>
      </c>
      <c r="L282" s="3">
        <v>2</v>
      </c>
      <c r="M282" s="3">
        <v>1</v>
      </c>
      <c r="N282" s="3">
        <v>0</v>
      </c>
      <c r="O282" s="3">
        <v>0</v>
      </c>
      <c r="P282" s="3">
        <f t="shared" ref="P282:P286" si="177">E282/2</f>
        <v>20</v>
      </c>
      <c r="Q282" s="3">
        <v>0</v>
      </c>
      <c r="R282" s="3">
        <v>2</v>
      </c>
      <c r="S282" s="4">
        <f t="shared" ref="S282" si="178">P282*10%</f>
        <v>2</v>
      </c>
      <c r="T282" s="4">
        <f t="shared" ref="T282" si="179">P282*5/100</f>
        <v>1</v>
      </c>
      <c r="U282" s="16">
        <f t="shared" ref="U282:U286" si="180">F282+G282+H282+I282+J282+K282+L282+M282+N282+O282+P282+Q282+R282</f>
        <v>40</v>
      </c>
    </row>
    <row r="283" spans="1:21" ht="14.1" customHeight="1" x14ac:dyDescent="0.25">
      <c r="A283" s="3">
        <v>222</v>
      </c>
      <c r="B283" s="9" t="s">
        <v>112</v>
      </c>
      <c r="C283" s="3">
        <v>43</v>
      </c>
      <c r="D283" s="3" t="s">
        <v>113</v>
      </c>
      <c r="E283" s="7">
        <v>35</v>
      </c>
      <c r="F283" s="3">
        <v>10</v>
      </c>
      <c r="G283" s="54">
        <v>2</v>
      </c>
      <c r="H283" s="54">
        <v>1</v>
      </c>
      <c r="I283" s="54">
        <v>0</v>
      </c>
      <c r="J283" s="54">
        <v>0</v>
      </c>
      <c r="K283" s="54">
        <v>1</v>
      </c>
      <c r="L283" s="3">
        <v>1</v>
      </c>
      <c r="M283" s="3">
        <v>0</v>
      </c>
      <c r="N283" s="3">
        <v>0</v>
      </c>
      <c r="O283" s="3">
        <v>0</v>
      </c>
      <c r="P283" s="3">
        <v>18</v>
      </c>
      <c r="Q283" s="3">
        <v>0</v>
      </c>
      <c r="R283" s="3">
        <v>2</v>
      </c>
      <c r="S283" s="4">
        <v>2</v>
      </c>
      <c r="T283" s="4">
        <v>1</v>
      </c>
      <c r="U283" s="16">
        <f t="shared" si="180"/>
        <v>35</v>
      </c>
    </row>
    <row r="284" spans="1:21" ht="14.1" customHeight="1" x14ac:dyDescent="0.25">
      <c r="A284" s="3">
        <v>222</v>
      </c>
      <c r="B284" s="9" t="s">
        <v>112</v>
      </c>
      <c r="C284" s="3">
        <v>76</v>
      </c>
      <c r="D284" s="3" t="s">
        <v>105</v>
      </c>
      <c r="E284" s="3">
        <v>50</v>
      </c>
      <c r="F284" s="3">
        <v>15</v>
      </c>
      <c r="G284" s="54">
        <v>2</v>
      </c>
      <c r="H284" s="54">
        <f t="shared" ref="H284" si="181">P284*8/100</f>
        <v>2</v>
      </c>
      <c r="I284" s="54">
        <v>1</v>
      </c>
      <c r="J284" s="54">
        <v>0</v>
      </c>
      <c r="K284" s="54">
        <v>1</v>
      </c>
      <c r="L284" s="3">
        <f t="shared" ref="L284" si="182">P284*8%</f>
        <v>2</v>
      </c>
      <c r="M284" s="3">
        <v>0</v>
      </c>
      <c r="N284" s="3">
        <v>0</v>
      </c>
      <c r="O284" s="3">
        <v>0</v>
      </c>
      <c r="P284" s="3">
        <f t="shared" si="177"/>
        <v>25</v>
      </c>
      <c r="Q284" s="3">
        <v>0</v>
      </c>
      <c r="R284" s="3">
        <v>2</v>
      </c>
      <c r="S284" s="4">
        <v>2</v>
      </c>
      <c r="T284" s="4">
        <v>1</v>
      </c>
      <c r="U284" s="16">
        <f t="shared" si="180"/>
        <v>50</v>
      </c>
    </row>
    <row r="285" spans="1:21" ht="14.1" customHeight="1" x14ac:dyDescent="0.25">
      <c r="A285" s="3">
        <v>222</v>
      </c>
      <c r="B285" s="9" t="s">
        <v>112</v>
      </c>
      <c r="C285" s="3">
        <v>32</v>
      </c>
      <c r="D285" s="3" t="s">
        <v>188</v>
      </c>
      <c r="E285" s="3">
        <v>25</v>
      </c>
      <c r="F285" s="54">
        <v>7</v>
      </c>
      <c r="G285" s="54">
        <v>1</v>
      </c>
      <c r="H285" s="54">
        <v>1</v>
      </c>
      <c r="I285" s="54">
        <v>0</v>
      </c>
      <c r="J285" s="54">
        <v>0</v>
      </c>
      <c r="K285" s="54">
        <v>1</v>
      </c>
      <c r="L285" s="3">
        <v>1</v>
      </c>
      <c r="M285" s="3">
        <v>0</v>
      </c>
      <c r="N285" s="3">
        <v>0</v>
      </c>
      <c r="O285" s="3">
        <v>0</v>
      </c>
      <c r="P285" s="3">
        <v>12</v>
      </c>
      <c r="Q285" s="3">
        <v>0</v>
      </c>
      <c r="R285" s="3">
        <v>2</v>
      </c>
      <c r="S285" s="4">
        <v>1</v>
      </c>
      <c r="T285" s="4">
        <v>1</v>
      </c>
      <c r="U285" s="16">
        <f t="shared" si="180"/>
        <v>25</v>
      </c>
    </row>
    <row r="286" spans="1:21" ht="14.1" customHeight="1" x14ac:dyDescent="0.25">
      <c r="A286" s="3">
        <v>222</v>
      </c>
      <c r="B286" s="9" t="s">
        <v>112</v>
      </c>
      <c r="C286" s="3">
        <v>77</v>
      </c>
      <c r="D286" s="3" t="s">
        <v>102</v>
      </c>
      <c r="E286" s="3">
        <v>30</v>
      </c>
      <c r="F286" s="3">
        <v>7</v>
      </c>
      <c r="G286" s="54">
        <v>1</v>
      </c>
      <c r="H286" s="54">
        <v>1</v>
      </c>
      <c r="I286" s="54">
        <v>0</v>
      </c>
      <c r="J286" s="54">
        <v>1</v>
      </c>
      <c r="K286" s="54">
        <v>1</v>
      </c>
      <c r="L286" s="3">
        <v>1</v>
      </c>
      <c r="M286" s="3">
        <v>1</v>
      </c>
      <c r="N286" s="3">
        <v>0</v>
      </c>
      <c r="O286" s="3">
        <v>0</v>
      </c>
      <c r="P286" s="3">
        <f t="shared" si="177"/>
        <v>15</v>
      </c>
      <c r="Q286" s="3">
        <v>0</v>
      </c>
      <c r="R286" s="3">
        <v>2</v>
      </c>
      <c r="S286" s="4">
        <v>2</v>
      </c>
      <c r="T286" s="4">
        <v>1</v>
      </c>
      <c r="U286" s="16">
        <f t="shared" si="180"/>
        <v>30</v>
      </c>
    </row>
    <row r="287" spans="1:21" ht="14.1" customHeight="1" x14ac:dyDescent="0.25">
      <c r="A287" s="3"/>
      <c r="B287" s="9"/>
      <c r="C287" s="3"/>
      <c r="D287" s="3"/>
      <c r="E287" s="16">
        <f>+E282+E283+E284+E285+E286</f>
        <v>180</v>
      </c>
      <c r="F287" s="16">
        <f t="shared" ref="F287:U287" si="183">+F282+F283+F284+F285+F286</f>
        <v>49</v>
      </c>
      <c r="G287" s="16">
        <f t="shared" si="183"/>
        <v>8</v>
      </c>
      <c r="H287" s="16">
        <f t="shared" si="183"/>
        <v>7</v>
      </c>
      <c r="I287" s="16">
        <f t="shared" si="183"/>
        <v>1</v>
      </c>
      <c r="J287" s="16">
        <f t="shared" si="183"/>
        <v>1</v>
      </c>
      <c r="K287" s="16">
        <f t="shared" si="183"/>
        <v>5</v>
      </c>
      <c r="L287" s="16">
        <f t="shared" si="183"/>
        <v>7</v>
      </c>
      <c r="M287" s="16">
        <f t="shared" si="183"/>
        <v>2</v>
      </c>
      <c r="N287" s="16">
        <f t="shared" si="183"/>
        <v>0</v>
      </c>
      <c r="O287" s="16">
        <f t="shared" si="183"/>
        <v>0</v>
      </c>
      <c r="P287" s="16">
        <f t="shared" si="183"/>
        <v>90</v>
      </c>
      <c r="Q287" s="16">
        <f t="shared" si="183"/>
        <v>0</v>
      </c>
      <c r="R287" s="16">
        <f t="shared" si="183"/>
        <v>10</v>
      </c>
      <c r="S287" s="16">
        <f t="shared" si="183"/>
        <v>9</v>
      </c>
      <c r="T287" s="16">
        <f t="shared" si="183"/>
        <v>5</v>
      </c>
      <c r="U287" s="16">
        <f t="shared" si="183"/>
        <v>180</v>
      </c>
    </row>
    <row r="288" spans="1:21" ht="14.1" customHeight="1" x14ac:dyDescent="0.25">
      <c r="A288" s="3"/>
      <c r="B288" s="9"/>
      <c r="C288" s="3"/>
      <c r="D288" s="3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1:21" ht="14.1" customHeight="1" x14ac:dyDescent="0.25">
      <c r="A289" s="3">
        <v>223</v>
      </c>
      <c r="B289" s="9" t="s">
        <v>114</v>
      </c>
      <c r="C289" s="3">
        <v>6</v>
      </c>
      <c r="D289" s="3" t="s">
        <v>98</v>
      </c>
      <c r="E289" s="7">
        <v>36</v>
      </c>
      <c r="F289" s="3">
        <v>10</v>
      </c>
      <c r="G289" s="54">
        <v>2</v>
      </c>
      <c r="H289" s="54">
        <v>1</v>
      </c>
      <c r="I289" s="54">
        <v>0</v>
      </c>
      <c r="J289" s="54">
        <v>1</v>
      </c>
      <c r="K289" s="54">
        <v>1</v>
      </c>
      <c r="L289" s="3">
        <v>1</v>
      </c>
      <c r="M289" s="3">
        <v>0</v>
      </c>
      <c r="N289" s="3">
        <v>0</v>
      </c>
      <c r="O289" s="3">
        <v>0</v>
      </c>
      <c r="P289" s="3">
        <f t="shared" ref="P289:P294" si="184">E289/2</f>
        <v>18</v>
      </c>
      <c r="Q289" s="3">
        <v>0</v>
      </c>
      <c r="R289" s="3">
        <v>2</v>
      </c>
      <c r="S289" s="4">
        <v>2</v>
      </c>
      <c r="T289" s="4">
        <v>1</v>
      </c>
      <c r="U289" s="16">
        <f t="shared" ref="U289:U295" si="185">F289+G289+H289+I289+J289+K289+L289+M289+N289+O289+P289+Q289+R289</f>
        <v>36</v>
      </c>
    </row>
    <row r="290" spans="1:21" ht="14.1" customHeight="1" x14ac:dyDescent="0.25">
      <c r="A290" s="7">
        <v>223</v>
      </c>
      <c r="B290" s="9" t="s">
        <v>114</v>
      </c>
      <c r="C290" s="7">
        <v>43</v>
      </c>
      <c r="D290" s="7" t="s">
        <v>113</v>
      </c>
      <c r="E290" s="7">
        <v>42</v>
      </c>
      <c r="F290" s="3">
        <v>11</v>
      </c>
      <c r="G290" s="54">
        <v>2</v>
      </c>
      <c r="H290" s="54">
        <v>2</v>
      </c>
      <c r="I290" s="54">
        <v>0</v>
      </c>
      <c r="J290" s="54">
        <v>0</v>
      </c>
      <c r="K290" s="54">
        <v>1</v>
      </c>
      <c r="L290" s="3">
        <v>2</v>
      </c>
      <c r="M290" s="3">
        <v>1</v>
      </c>
      <c r="N290" s="3">
        <v>0</v>
      </c>
      <c r="O290" s="3">
        <v>0</v>
      </c>
      <c r="P290" s="3">
        <f t="shared" si="184"/>
        <v>21</v>
      </c>
      <c r="Q290" s="3">
        <v>0</v>
      </c>
      <c r="R290" s="3">
        <v>2</v>
      </c>
      <c r="S290" s="4">
        <v>2</v>
      </c>
      <c r="T290" s="4">
        <v>1</v>
      </c>
      <c r="U290" s="16">
        <f t="shared" si="185"/>
        <v>42</v>
      </c>
    </row>
    <row r="291" spans="1:21" ht="14.1" customHeight="1" x14ac:dyDescent="0.25">
      <c r="A291" s="6">
        <v>223</v>
      </c>
      <c r="B291" s="19" t="s">
        <v>114</v>
      </c>
      <c r="C291" s="6">
        <v>57</v>
      </c>
      <c r="D291" s="6" t="s">
        <v>101</v>
      </c>
      <c r="E291" s="6">
        <v>30</v>
      </c>
      <c r="F291" s="3">
        <v>8</v>
      </c>
      <c r="G291" s="54">
        <v>1</v>
      </c>
      <c r="H291" s="54">
        <v>1</v>
      </c>
      <c r="I291" s="54">
        <v>0</v>
      </c>
      <c r="J291" s="54">
        <v>1</v>
      </c>
      <c r="K291" s="54">
        <v>1</v>
      </c>
      <c r="L291" s="3">
        <v>1</v>
      </c>
      <c r="M291" s="3">
        <v>0</v>
      </c>
      <c r="N291" s="3">
        <v>0</v>
      </c>
      <c r="O291" s="3">
        <v>0</v>
      </c>
      <c r="P291" s="3">
        <f t="shared" si="184"/>
        <v>15</v>
      </c>
      <c r="Q291" s="3">
        <v>0</v>
      </c>
      <c r="R291" s="3">
        <v>2</v>
      </c>
      <c r="S291" s="4">
        <v>2</v>
      </c>
      <c r="T291" s="4">
        <v>1</v>
      </c>
      <c r="U291" s="16">
        <f t="shared" si="185"/>
        <v>30</v>
      </c>
    </row>
    <row r="292" spans="1:21" ht="14.1" customHeight="1" x14ac:dyDescent="0.25">
      <c r="A292" s="6">
        <v>223</v>
      </c>
      <c r="B292" s="19" t="s">
        <v>114</v>
      </c>
      <c r="C292" s="6">
        <v>76</v>
      </c>
      <c r="D292" s="6" t="s">
        <v>105</v>
      </c>
      <c r="E292" s="6">
        <v>108</v>
      </c>
      <c r="F292" s="3">
        <v>31</v>
      </c>
      <c r="G292" s="54">
        <v>5</v>
      </c>
      <c r="H292" s="54">
        <v>4</v>
      </c>
      <c r="I292" s="54">
        <v>1</v>
      </c>
      <c r="J292" s="54">
        <v>0</v>
      </c>
      <c r="K292" s="54">
        <v>3</v>
      </c>
      <c r="L292" s="3">
        <v>4</v>
      </c>
      <c r="M292" s="3">
        <v>2</v>
      </c>
      <c r="N292" s="3">
        <v>0</v>
      </c>
      <c r="O292" s="3">
        <v>0</v>
      </c>
      <c r="P292" s="3">
        <f t="shared" si="184"/>
        <v>54</v>
      </c>
      <c r="Q292" s="3">
        <v>0</v>
      </c>
      <c r="R292" s="3">
        <v>4</v>
      </c>
      <c r="S292" s="4">
        <v>5</v>
      </c>
      <c r="T292" s="4">
        <v>3</v>
      </c>
      <c r="U292" s="16">
        <f t="shared" si="185"/>
        <v>108</v>
      </c>
    </row>
    <row r="293" spans="1:21" ht="14.1" customHeight="1" x14ac:dyDescent="0.25">
      <c r="A293" s="6">
        <v>223</v>
      </c>
      <c r="B293" s="19" t="s">
        <v>114</v>
      </c>
      <c r="C293" s="6">
        <v>41</v>
      </c>
      <c r="D293" s="6" t="s">
        <v>100</v>
      </c>
      <c r="E293" s="6">
        <v>25</v>
      </c>
      <c r="F293" s="3">
        <v>7</v>
      </c>
      <c r="G293" s="54">
        <v>1</v>
      </c>
      <c r="H293" s="54">
        <v>1</v>
      </c>
      <c r="I293" s="54">
        <v>0</v>
      </c>
      <c r="J293" s="54">
        <v>0</v>
      </c>
      <c r="K293" s="54">
        <v>1</v>
      </c>
      <c r="L293" s="3">
        <v>1</v>
      </c>
      <c r="M293" s="3">
        <v>0</v>
      </c>
      <c r="N293" s="3">
        <v>0</v>
      </c>
      <c r="O293" s="3">
        <v>0</v>
      </c>
      <c r="P293" s="3">
        <v>12</v>
      </c>
      <c r="Q293" s="3">
        <v>0</v>
      </c>
      <c r="R293" s="3">
        <v>2</v>
      </c>
      <c r="S293" s="4">
        <v>1</v>
      </c>
      <c r="T293" s="4">
        <v>0</v>
      </c>
      <c r="U293" s="16">
        <f t="shared" si="185"/>
        <v>25</v>
      </c>
    </row>
    <row r="294" spans="1:21" ht="14.1" customHeight="1" x14ac:dyDescent="0.25">
      <c r="A294" s="6">
        <v>223</v>
      </c>
      <c r="B294" s="19" t="s">
        <v>114</v>
      </c>
      <c r="C294" s="6">
        <v>8</v>
      </c>
      <c r="D294" s="6" t="s">
        <v>192</v>
      </c>
      <c r="E294" s="6">
        <v>30</v>
      </c>
      <c r="F294" s="3">
        <v>8</v>
      </c>
      <c r="G294" s="54">
        <v>1</v>
      </c>
      <c r="H294" s="54">
        <v>1</v>
      </c>
      <c r="I294" s="54">
        <v>1</v>
      </c>
      <c r="J294" s="54">
        <v>0</v>
      </c>
      <c r="K294" s="54">
        <v>1</v>
      </c>
      <c r="L294" s="3">
        <v>1</v>
      </c>
      <c r="M294" s="3">
        <v>0</v>
      </c>
      <c r="N294" s="3">
        <v>0</v>
      </c>
      <c r="O294" s="3">
        <v>0</v>
      </c>
      <c r="P294" s="3">
        <f t="shared" si="184"/>
        <v>15</v>
      </c>
      <c r="Q294" s="3">
        <v>0</v>
      </c>
      <c r="R294" s="3">
        <v>2</v>
      </c>
      <c r="S294" s="4">
        <v>2</v>
      </c>
      <c r="T294" s="4">
        <v>1</v>
      </c>
      <c r="U294" s="16">
        <f t="shared" si="185"/>
        <v>30</v>
      </c>
    </row>
    <row r="295" spans="1:21" ht="14.1" customHeight="1" x14ac:dyDescent="0.25">
      <c r="A295" s="6">
        <v>223</v>
      </c>
      <c r="B295" s="19" t="s">
        <v>114</v>
      </c>
      <c r="C295" s="6">
        <v>32</v>
      </c>
      <c r="D295" s="6" t="s">
        <v>115</v>
      </c>
      <c r="E295" s="6">
        <v>25</v>
      </c>
      <c r="F295" s="3">
        <v>6</v>
      </c>
      <c r="G295" s="54">
        <v>1</v>
      </c>
      <c r="H295" s="54">
        <v>1</v>
      </c>
      <c r="I295" s="54">
        <v>0</v>
      </c>
      <c r="J295" s="54">
        <v>0</v>
      </c>
      <c r="K295" s="54">
        <v>1</v>
      </c>
      <c r="L295" s="3">
        <v>1</v>
      </c>
      <c r="M295" s="3">
        <v>0</v>
      </c>
      <c r="N295" s="3">
        <v>0</v>
      </c>
      <c r="O295" s="3">
        <v>0</v>
      </c>
      <c r="P295" s="3">
        <v>13</v>
      </c>
      <c r="Q295" s="3">
        <v>0</v>
      </c>
      <c r="R295" s="3">
        <v>2</v>
      </c>
      <c r="S295" s="4">
        <v>1</v>
      </c>
      <c r="T295" s="4">
        <v>0</v>
      </c>
      <c r="U295" s="16">
        <f t="shared" si="185"/>
        <v>25</v>
      </c>
    </row>
    <row r="296" spans="1:21" ht="14.1" customHeight="1" x14ac:dyDescent="0.25">
      <c r="A296" s="7"/>
      <c r="B296" s="9"/>
      <c r="C296" s="7"/>
      <c r="D296" s="7"/>
      <c r="E296" s="16">
        <f>+E289+E290+E291+E292+E293+E294+E295</f>
        <v>296</v>
      </c>
      <c r="F296" s="16">
        <f t="shared" ref="F296:U296" si="186">+F289+F290+F291+F292+F293+F294+F295</f>
        <v>81</v>
      </c>
      <c r="G296" s="16">
        <f t="shared" si="186"/>
        <v>13</v>
      </c>
      <c r="H296" s="16">
        <f t="shared" si="186"/>
        <v>11</v>
      </c>
      <c r="I296" s="16">
        <f t="shared" si="186"/>
        <v>2</v>
      </c>
      <c r="J296" s="16">
        <f t="shared" si="186"/>
        <v>2</v>
      </c>
      <c r="K296" s="16">
        <f t="shared" si="186"/>
        <v>9</v>
      </c>
      <c r="L296" s="16">
        <f t="shared" si="186"/>
        <v>11</v>
      </c>
      <c r="M296" s="16">
        <f t="shared" si="186"/>
        <v>3</v>
      </c>
      <c r="N296" s="16">
        <f t="shared" si="186"/>
        <v>0</v>
      </c>
      <c r="O296" s="16">
        <f t="shared" si="186"/>
        <v>0</v>
      </c>
      <c r="P296" s="16">
        <f t="shared" si="186"/>
        <v>148</v>
      </c>
      <c r="Q296" s="16">
        <f t="shared" si="186"/>
        <v>0</v>
      </c>
      <c r="R296" s="16">
        <f t="shared" si="186"/>
        <v>16</v>
      </c>
      <c r="S296" s="16">
        <f t="shared" si="186"/>
        <v>15</v>
      </c>
      <c r="T296" s="16">
        <f t="shared" si="186"/>
        <v>7</v>
      </c>
      <c r="U296" s="16">
        <f t="shared" si="186"/>
        <v>296</v>
      </c>
    </row>
    <row r="297" spans="1:21" ht="14.1" customHeight="1" x14ac:dyDescent="0.25">
      <c r="A297" s="7"/>
      <c r="B297" s="9"/>
      <c r="C297" s="7"/>
      <c r="D297" s="7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1:21" ht="14.1" customHeight="1" x14ac:dyDescent="0.25">
      <c r="A298" s="5">
        <v>224</v>
      </c>
      <c r="B298" s="18" t="s">
        <v>116</v>
      </c>
      <c r="C298" s="5">
        <v>5</v>
      </c>
      <c r="D298" s="5" t="s">
        <v>97</v>
      </c>
      <c r="E298" s="5">
        <v>50</v>
      </c>
      <c r="F298" s="3">
        <v>14</v>
      </c>
      <c r="G298" s="54">
        <v>2</v>
      </c>
      <c r="H298" s="54">
        <f t="shared" ref="H298:H300" si="187">P298*8/100</f>
        <v>2</v>
      </c>
      <c r="I298" s="54">
        <v>1</v>
      </c>
      <c r="J298" s="54">
        <v>0</v>
      </c>
      <c r="K298" s="54">
        <v>1</v>
      </c>
      <c r="L298" s="3">
        <f t="shared" ref="L298:L300" si="188">P298*8%</f>
        <v>2</v>
      </c>
      <c r="M298" s="3">
        <v>1</v>
      </c>
      <c r="N298" s="3">
        <v>0</v>
      </c>
      <c r="O298" s="3">
        <v>0</v>
      </c>
      <c r="P298" s="3">
        <f t="shared" ref="P298:P300" si="189">E298/2</f>
        <v>25</v>
      </c>
      <c r="Q298" s="3">
        <v>0</v>
      </c>
      <c r="R298" s="3">
        <v>2</v>
      </c>
      <c r="S298" s="4">
        <v>3</v>
      </c>
      <c r="T298" s="4">
        <v>1</v>
      </c>
      <c r="U298" s="16">
        <f t="shared" ref="U298:U301" si="190">F298+G298+H298+I298+J298+K298+L298+M298+N298+O298+P298+Q298+R298</f>
        <v>50</v>
      </c>
    </row>
    <row r="299" spans="1:21" ht="14.1" customHeight="1" x14ac:dyDescent="0.25">
      <c r="A299" s="5">
        <v>224</v>
      </c>
      <c r="B299" s="18" t="s">
        <v>116</v>
      </c>
      <c r="C299" s="5">
        <v>37</v>
      </c>
      <c r="D299" s="5" t="s">
        <v>117</v>
      </c>
      <c r="E299" s="6">
        <v>24</v>
      </c>
      <c r="F299" s="3">
        <v>6</v>
      </c>
      <c r="G299" s="54">
        <v>1</v>
      </c>
      <c r="H299" s="54">
        <v>1</v>
      </c>
      <c r="I299" s="54">
        <v>0</v>
      </c>
      <c r="J299" s="54">
        <v>0</v>
      </c>
      <c r="K299" s="54">
        <v>1</v>
      </c>
      <c r="L299" s="3">
        <v>1</v>
      </c>
      <c r="M299" s="3">
        <v>0</v>
      </c>
      <c r="N299" s="3">
        <v>0</v>
      </c>
      <c r="O299" s="3">
        <v>0</v>
      </c>
      <c r="P299" s="3">
        <f t="shared" si="189"/>
        <v>12</v>
      </c>
      <c r="Q299" s="3">
        <v>0</v>
      </c>
      <c r="R299" s="3">
        <v>2</v>
      </c>
      <c r="S299" s="4">
        <v>1</v>
      </c>
      <c r="T299" s="4">
        <v>1</v>
      </c>
      <c r="U299" s="16">
        <f t="shared" si="190"/>
        <v>24</v>
      </c>
    </row>
    <row r="300" spans="1:21" ht="14.1" customHeight="1" x14ac:dyDescent="0.25">
      <c r="A300" s="6">
        <v>224</v>
      </c>
      <c r="B300" s="19" t="s">
        <v>116</v>
      </c>
      <c r="C300" s="6">
        <v>75</v>
      </c>
      <c r="D300" s="6" t="s">
        <v>118</v>
      </c>
      <c r="E300" s="6">
        <v>50</v>
      </c>
      <c r="F300" s="7">
        <v>13</v>
      </c>
      <c r="G300" s="54">
        <v>2</v>
      </c>
      <c r="H300" s="54">
        <f t="shared" si="187"/>
        <v>2</v>
      </c>
      <c r="I300" s="54">
        <v>1</v>
      </c>
      <c r="J300" s="54">
        <v>1</v>
      </c>
      <c r="K300" s="54">
        <v>1</v>
      </c>
      <c r="L300" s="3">
        <f t="shared" si="188"/>
        <v>2</v>
      </c>
      <c r="M300" s="3">
        <v>1</v>
      </c>
      <c r="N300" s="3">
        <v>0</v>
      </c>
      <c r="O300" s="3">
        <v>0</v>
      </c>
      <c r="P300" s="3">
        <f t="shared" si="189"/>
        <v>25</v>
      </c>
      <c r="Q300" s="3">
        <v>0</v>
      </c>
      <c r="R300" s="3">
        <v>2</v>
      </c>
      <c r="S300" s="4">
        <v>2</v>
      </c>
      <c r="T300" s="4">
        <v>1</v>
      </c>
      <c r="U300" s="16">
        <f t="shared" si="190"/>
        <v>50</v>
      </c>
    </row>
    <row r="301" spans="1:21" ht="14.1" customHeight="1" x14ac:dyDescent="0.25">
      <c r="A301" s="5">
        <v>224</v>
      </c>
      <c r="B301" s="18" t="s">
        <v>116</v>
      </c>
      <c r="C301" s="5">
        <v>76</v>
      </c>
      <c r="D301" s="5" t="s">
        <v>105</v>
      </c>
      <c r="E301" s="5">
        <v>35</v>
      </c>
      <c r="F301" s="3">
        <v>10</v>
      </c>
      <c r="G301" s="54">
        <v>2</v>
      </c>
      <c r="H301" s="54">
        <v>1</v>
      </c>
      <c r="I301" s="54">
        <v>0</v>
      </c>
      <c r="J301" s="54">
        <v>0</v>
      </c>
      <c r="K301" s="54">
        <v>1</v>
      </c>
      <c r="L301" s="3">
        <v>1</v>
      </c>
      <c r="M301" s="3">
        <v>0</v>
      </c>
      <c r="N301" s="3">
        <v>0</v>
      </c>
      <c r="O301" s="3">
        <v>0</v>
      </c>
      <c r="P301" s="3">
        <v>18</v>
      </c>
      <c r="Q301" s="3">
        <v>0</v>
      </c>
      <c r="R301" s="3">
        <v>2</v>
      </c>
      <c r="S301" s="4">
        <v>2</v>
      </c>
      <c r="T301" s="4">
        <v>1</v>
      </c>
      <c r="U301" s="16">
        <f t="shared" si="190"/>
        <v>35</v>
      </c>
    </row>
    <row r="302" spans="1:21" ht="14.1" customHeight="1" x14ac:dyDescent="0.25">
      <c r="A302" s="5"/>
      <c r="B302" s="18"/>
      <c r="C302" s="5"/>
      <c r="D302" s="5"/>
      <c r="E302" s="16">
        <f>E298+E299+E300+E301</f>
        <v>159</v>
      </c>
      <c r="F302" s="16">
        <f t="shared" ref="F302:U302" si="191">F298+F299+F300+F301</f>
        <v>43</v>
      </c>
      <c r="G302" s="16">
        <f t="shared" si="191"/>
        <v>7</v>
      </c>
      <c r="H302" s="16">
        <f t="shared" si="191"/>
        <v>6</v>
      </c>
      <c r="I302" s="16">
        <f t="shared" si="191"/>
        <v>2</v>
      </c>
      <c r="J302" s="16">
        <f t="shared" si="191"/>
        <v>1</v>
      </c>
      <c r="K302" s="16">
        <f t="shared" si="191"/>
        <v>4</v>
      </c>
      <c r="L302" s="16">
        <f t="shared" si="191"/>
        <v>6</v>
      </c>
      <c r="M302" s="16">
        <f t="shared" si="191"/>
        <v>2</v>
      </c>
      <c r="N302" s="16">
        <f t="shared" si="191"/>
        <v>0</v>
      </c>
      <c r="O302" s="16">
        <f t="shared" si="191"/>
        <v>0</v>
      </c>
      <c r="P302" s="16">
        <f t="shared" si="191"/>
        <v>80</v>
      </c>
      <c r="Q302" s="16">
        <f t="shared" si="191"/>
        <v>0</v>
      </c>
      <c r="R302" s="16">
        <f t="shared" si="191"/>
        <v>8</v>
      </c>
      <c r="S302" s="16">
        <f t="shared" si="191"/>
        <v>8</v>
      </c>
      <c r="T302" s="16">
        <f t="shared" si="191"/>
        <v>4</v>
      </c>
      <c r="U302" s="16">
        <f t="shared" si="191"/>
        <v>159</v>
      </c>
    </row>
    <row r="303" spans="1:21" ht="14.1" customHeight="1" x14ac:dyDescent="0.25">
      <c r="A303" s="5"/>
      <c r="B303" s="18"/>
      <c r="C303" s="5"/>
      <c r="D303" s="5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1:21" ht="14.1" customHeight="1" x14ac:dyDescent="0.25">
      <c r="A304" s="5">
        <v>225</v>
      </c>
      <c r="B304" s="19" t="s">
        <v>119</v>
      </c>
      <c r="C304" s="5">
        <v>5</v>
      </c>
      <c r="D304" s="5" t="s">
        <v>97</v>
      </c>
      <c r="E304" s="5">
        <v>36</v>
      </c>
      <c r="F304" s="3">
        <v>9</v>
      </c>
      <c r="G304" s="54">
        <v>2</v>
      </c>
      <c r="H304" s="54">
        <v>2</v>
      </c>
      <c r="I304" s="54">
        <v>0</v>
      </c>
      <c r="J304" s="54">
        <v>0</v>
      </c>
      <c r="K304" s="54">
        <v>1</v>
      </c>
      <c r="L304" s="3">
        <v>2</v>
      </c>
      <c r="M304" s="3">
        <v>0</v>
      </c>
      <c r="N304" s="3">
        <v>0</v>
      </c>
      <c r="O304" s="3">
        <v>0</v>
      </c>
      <c r="P304" s="3">
        <f t="shared" ref="P304:P314" si="192">E304/2</f>
        <v>18</v>
      </c>
      <c r="Q304" s="3">
        <v>0</v>
      </c>
      <c r="R304" s="3">
        <v>2</v>
      </c>
      <c r="S304" s="4">
        <v>1</v>
      </c>
      <c r="T304" s="4">
        <v>1</v>
      </c>
      <c r="U304" s="16">
        <f t="shared" ref="U304:U314" si="193">F304+G304+H304+I304+J304+K304+L304+M304+N304+O304+P304+Q304+R304</f>
        <v>36</v>
      </c>
    </row>
    <row r="305" spans="1:21" ht="14.1" customHeight="1" x14ac:dyDescent="0.25">
      <c r="A305" s="5">
        <v>225</v>
      </c>
      <c r="B305" s="19" t="s">
        <v>119</v>
      </c>
      <c r="C305" s="5">
        <v>10</v>
      </c>
      <c r="D305" s="5" t="s">
        <v>120</v>
      </c>
      <c r="E305" s="5">
        <v>36</v>
      </c>
      <c r="F305" s="3">
        <v>8</v>
      </c>
      <c r="G305" s="54">
        <v>2</v>
      </c>
      <c r="H305" s="54">
        <v>2</v>
      </c>
      <c r="I305" s="54">
        <v>0</v>
      </c>
      <c r="J305" s="54">
        <v>1</v>
      </c>
      <c r="K305" s="54">
        <v>1</v>
      </c>
      <c r="L305" s="3">
        <v>2</v>
      </c>
      <c r="M305" s="3">
        <v>0</v>
      </c>
      <c r="N305" s="3">
        <v>0</v>
      </c>
      <c r="O305" s="3">
        <v>0</v>
      </c>
      <c r="P305" s="3">
        <f t="shared" si="192"/>
        <v>18</v>
      </c>
      <c r="Q305" s="3">
        <v>0</v>
      </c>
      <c r="R305" s="3">
        <v>2</v>
      </c>
      <c r="S305" s="4">
        <v>1</v>
      </c>
      <c r="T305" s="4">
        <v>1</v>
      </c>
      <c r="U305" s="16">
        <f t="shared" si="193"/>
        <v>36</v>
      </c>
    </row>
    <row r="306" spans="1:21" ht="14.1" customHeight="1" x14ac:dyDescent="0.25">
      <c r="A306" s="5">
        <v>225</v>
      </c>
      <c r="B306" s="19" t="s">
        <v>119</v>
      </c>
      <c r="C306" s="5">
        <v>8</v>
      </c>
      <c r="D306" s="5" t="s">
        <v>193</v>
      </c>
      <c r="E306" s="5">
        <v>30</v>
      </c>
      <c r="F306" s="3">
        <v>9</v>
      </c>
      <c r="G306" s="54">
        <v>1</v>
      </c>
      <c r="H306" s="54">
        <v>1</v>
      </c>
      <c r="I306" s="54">
        <v>0</v>
      </c>
      <c r="J306" s="54">
        <v>0</v>
      </c>
      <c r="K306" s="54">
        <v>1</v>
      </c>
      <c r="L306" s="3">
        <v>1</v>
      </c>
      <c r="M306" s="3">
        <v>0</v>
      </c>
      <c r="N306" s="3">
        <v>0</v>
      </c>
      <c r="O306" s="3">
        <v>0</v>
      </c>
      <c r="P306" s="3">
        <f t="shared" si="192"/>
        <v>15</v>
      </c>
      <c r="Q306" s="3">
        <v>0</v>
      </c>
      <c r="R306" s="3">
        <v>2</v>
      </c>
      <c r="S306" s="4">
        <v>1</v>
      </c>
      <c r="T306" s="4">
        <v>1</v>
      </c>
      <c r="U306" s="16">
        <f t="shared" si="193"/>
        <v>30</v>
      </c>
    </row>
    <row r="307" spans="1:21" ht="14.1" customHeight="1" x14ac:dyDescent="0.25">
      <c r="A307" s="5">
        <v>225</v>
      </c>
      <c r="B307" s="19" t="s">
        <v>119</v>
      </c>
      <c r="C307" s="5">
        <v>34</v>
      </c>
      <c r="D307" s="5" t="s">
        <v>99</v>
      </c>
      <c r="E307" s="5">
        <v>40</v>
      </c>
      <c r="F307" s="3">
        <v>11</v>
      </c>
      <c r="G307" s="54">
        <v>2</v>
      </c>
      <c r="H307" s="54">
        <v>2</v>
      </c>
      <c r="I307" s="54">
        <v>0</v>
      </c>
      <c r="J307" s="54">
        <v>0</v>
      </c>
      <c r="K307" s="54">
        <f t="shared" ref="K307" si="194">P307*5/100</f>
        <v>1</v>
      </c>
      <c r="L307" s="3">
        <v>2</v>
      </c>
      <c r="M307" s="3">
        <v>0</v>
      </c>
      <c r="N307" s="3">
        <v>0</v>
      </c>
      <c r="O307" s="3">
        <v>0</v>
      </c>
      <c r="P307" s="3">
        <f t="shared" si="192"/>
        <v>20</v>
      </c>
      <c r="Q307" s="3">
        <v>0</v>
      </c>
      <c r="R307" s="3">
        <v>2</v>
      </c>
      <c r="S307" s="4">
        <v>2</v>
      </c>
      <c r="T307" s="4">
        <f t="shared" ref="T307" si="195">P307*5/100</f>
        <v>1</v>
      </c>
      <c r="U307" s="16">
        <f t="shared" si="193"/>
        <v>40</v>
      </c>
    </row>
    <row r="308" spans="1:21" ht="14.1" customHeight="1" x14ac:dyDescent="0.25">
      <c r="A308" s="6">
        <v>225</v>
      </c>
      <c r="B308" s="19" t="s">
        <v>119</v>
      </c>
      <c r="C308" s="6">
        <v>37</v>
      </c>
      <c r="D308" s="6" t="s">
        <v>117</v>
      </c>
      <c r="E308" s="6">
        <v>30</v>
      </c>
      <c r="F308" s="3">
        <v>9</v>
      </c>
      <c r="G308" s="54">
        <v>1</v>
      </c>
      <c r="H308" s="54">
        <v>1</v>
      </c>
      <c r="I308" s="54">
        <v>0</v>
      </c>
      <c r="J308" s="54">
        <v>0</v>
      </c>
      <c r="K308" s="54">
        <v>1</v>
      </c>
      <c r="L308" s="3">
        <v>1</v>
      </c>
      <c r="M308" s="3">
        <v>0</v>
      </c>
      <c r="N308" s="3">
        <v>0</v>
      </c>
      <c r="O308" s="3">
        <v>0</v>
      </c>
      <c r="P308" s="3">
        <v>15</v>
      </c>
      <c r="Q308" s="3">
        <v>0</v>
      </c>
      <c r="R308" s="3">
        <v>2</v>
      </c>
      <c r="S308" s="4">
        <v>2</v>
      </c>
      <c r="T308" s="4">
        <v>0</v>
      </c>
      <c r="U308" s="16">
        <f t="shared" si="193"/>
        <v>30</v>
      </c>
    </row>
    <row r="309" spans="1:21" ht="14.1" customHeight="1" x14ac:dyDescent="0.25">
      <c r="A309" s="6">
        <v>225</v>
      </c>
      <c r="B309" s="19" t="s">
        <v>119</v>
      </c>
      <c r="C309" s="6">
        <v>57</v>
      </c>
      <c r="D309" s="6" t="s">
        <v>101</v>
      </c>
      <c r="E309" s="6">
        <v>48</v>
      </c>
      <c r="F309" s="7">
        <v>13</v>
      </c>
      <c r="G309" s="54">
        <v>2</v>
      </c>
      <c r="H309" s="54">
        <v>2</v>
      </c>
      <c r="I309" s="54">
        <v>1</v>
      </c>
      <c r="J309" s="54">
        <v>0</v>
      </c>
      <c r="K309" s="54">
        <v>1</v>
      </c>
      <c r="L309" s="3">
        <v>2</v>
      </c>
      <c r="M309" s="3">
        <v>1</v>
      </c>
      <c r="N309" s="3">
        <v>0</v>
      </c>
      <c r="O309" s="3">
        <v>0</v>
      </c>
      <c r="P309" s="3">
        <f t="shared" si="192"/>
        <v>24</v>
      </c>
      <c r="Q309" s="3">
        <v>0</v>
      </c>
      <c r="R309" s="3">
        <v>2</v>
      </c>
      <c r="S309" s="4">
        <v>3</v>
      </c>
      <c r="T309" s="4">
        <v>1</v>
      </c>
      <c r="U309" s="16">
        <f t="shared" si="193"/>
        <v>48</v>
      </c>
    </row>
    <row r="310" spans="1:21" ht="14.1" customHeight="1" x14ac:dyDescent="0.25">
      <c r="A310" s="6">
        <v>225</v>
      </c>
      <c r="B310" s="19" t="s">
        <v>119</v>
      </c>
      <c r="C310" s="6">
        <v>73</v>
      </c>
      <c r="D310" s="6" t="s">
        <v>121</v>
      </c>
      <c r="E310" s="6">
        <v>36</v>
      </c>
      <c r="F310" s="7">
        <v>12</v>
      </c>
      <c r="G310" s="54">
        <v>1</v>
      </c>
      <c r="H310" s="54">
        <v>1</v>
      </c>
      <c r="I310" s="54">
        <v>0</v>
      </c>
      <c r="J310" s="54">
        <v>0</v>
      </c>
      <c r="K310" s="54">
        <v>1</v>
      </c>
      <c r="L310" s="3">
        <v>1</v>
      </c>
      <c r="M310" s="3">
        <v>0</v>
      </c>
      <c r="N310" s="3">
        <v>0</v>
      </c>
      <c r="O310" s="3">
        <v>0</v>
      </c>
      <c r="P310" s="3">
        <f t="shared" si="192"/>
        <v>18</v>
      </c>
      <c r="Q310" s="3">
        <v>0</v>
      </c>
      <c r="R310" s="3">
        <v>2</v>
      </c>
      <c r="S310" s="4">
        <v>2</v>
      </c>
      <c r="T310" s="4">
        <v>1</v>
      </c>
      <c r="U310" s="16">
        <f t="shared" si="193"/>
        <v>36</v>
      </c>
    </row>
    <row r="311" spans="1:21" ht="14.1" customHeight="1" x14ac:dyDescent="0.25">
      <c r="A311" s="5">
        <v>225</v>
      </c>
      <c r="B311" s="19" t="s">
        <v>119</v>
      </c>
      <c r="C311" s="5">
        <v>75</v>
      </c>
      <c r="D311" s="5" t="s">
        <v>118</v>
      </c>
      <c r="E311" s="5">
        <v>60</v>
      </c>
      <c r="F311" s="7">
        <v>16</v>
      </c>
      <c r="G311" s="54">
        <v>3</v>
      </c>
      <c r="H311" s="54">
        <v>2</v>
      </c>
      <c r="I311" s="54">
        <v>1</v>
      </c>
      <c r="J311" s="54">
        <v>0</v>
      </c>
      <c r="K311" s="54">
        <v>2</v>
      </c>
      <c r="L311" s="3">
        <v>2</v>
      </c>
      <c r="M311" s="3">
        <v>2</v>
      </c>
      <c r="N311" s="3">
        <v>0</v>
      </c>
      <c r="O311" s="3">
        <v>0</v>
      </c>
      <c r="P311" s="3">
        <f t="shared" si="192"/>
        <v>30</v>
      </c>
      <c r="Q311" s="3">
        <v>0</v>
      </c>
      <c r="R311" s="3">
        <v>2</v>
      </c>
      <c r="S311" s="4">
        <v>4</v>
      </c>
      <c r="T311" s="4">
        <v>2</v>
      </c>
      <c r="U311" s="16">
        <f t="shared" si="193"/>
        <v>60</v>
      </c>
    </row>
    <row r="312" spans="1:21" ht="14.1" customHeight="1" x14ac:dyDescent="0.25">
      <c r="A312" s="5">
        <v>225</v>
      </c>
      <c r="B312" s="19" t="s">
        <v>119</v>
      </c>
      <c r="C312" s="5">
        <v>76</v>
      </c>
      <c r="D312" s="5" t="s">
        <v>105</v>
      </c>
      <c r="E312" s="5">
        <v>48</v>
      </c>
      <c r="F312" s="3">
        <v>12</v>
      </c>
      <c r="G312" s="54">
        <v>2</v>
      </c>
      <c r="H312" s="54">
        <v>2</v>
      </c>
      <c r="I312" s="54">
        <v>1</v>
      </c>
      <c r="J312" s="54">
        <v>1</v>
      </c>
      <c r="K312" s="54">
        <v>1</v>
      </c>
      <c r="L312" s="3">
        <v>2</v>
      </c>
      <c r="M312" s="3">
        <v>1</v>
      </c>
      <c r="N312" s="3">
        <v>0</v>
      </c>
      <c r="O312" s="3">
        <v>0</v>
      </c>
      <c r="P312" s="3">
        <f t="shared" si="192"/>
        <v>24</v>
      </c>
      <c r="Q312" s="3">
        <v>0</v>
      </c>
      <c r="R312" s="3">
        <v>2</v>
      </c>
      <c r="S312" s="4">
        <v>2</v>
      </c>
      <c r="T312" s="4">
        <v>1</v>
      </c>
      <c r="U312" s="16">
        <f t="shared" si="193"/>
        <v>48</v>
      </c>
    </row>
    <row r="313" spans="1:21" ht="14.1" customHeight="1" x14ac:dyDescent="0.25">
      <c r="A313" s="5">
        <v>225</v>
      </c>
      <c r="B313" s="19" t="s">
        <v>119</v>
      </c>
      <c r="C313" s="5">
        <v>77</v>
      </c>
      <c r="D313" s="5" t="s">
        <v>102</v>
      </c>
      <c r="E313" s="5">
        <v>60</v>
      </c>
      <c r="F313" s="3">
        <v>17</v>
      </c>
      <c r="G313" s="54">
        <v>3</v>
      </c>
      <c r="H313" s="54">
        <v>2</v>
      </c>
      <c r="I313" s="54">
        <v>1</v>
      </c>
      <c r="J313" s="54">
        <v>0</v>
      </c>
      <c r="K313" s="54">
        <v>2</v>
      </c>
      <c r="L313" s="3">
        <v>2</v>
      </c>
      <c r="M313" s="3">
        <v>1</v>
      </c>
      <c r="N313" s="3">
        <v>0</v>
      </c>
      <c r="O313" s="3">
        <v>0</v>
      </c>
      <c r="P313" s="3">
        <f t="shared" si="192"/>
        <v>30</v>
      </c>
      <c r="Q313" s="3">
        <v>0</v>
      </c>
      <c r="R313" s="3">
        <v>2</v>
      </c>
      <c r="S313" s="4">
        <f t="shared" ref="S313" si="196">P313*10%</f>
        <v>3</v>
      </c>
      <c r="T313" s="4">
        <v>2</v>
      </c>
      <c r="U313" s="16">
        <f t="shared" si="193"/>
        <v>60</v>
      </c>
    </row>
    <row r="314" spans="1:21" ht="14.1" customHeight="1" x14ac:dyDescent="0.25">
      <c r="A314" s="5">
        <v>225</v>
      </c>
      <c r="B314" s="19" t="s">
        <v>119</v>
      </c>
      <c r="C314" s="5">
        <v>89</v>
      </c>
      <c r="D314" s="5" t="s">
        <v>103</v>
      </c>
      <c r="E314" s="5">
        <v>36</v>
      </c>
      <c r="F314" s="3">
        <v>11</v>
      </c>
      <c r="G314" s="54">
        <v>2</v>
      </c>
      <c r="H314" s="54">
        <v>1</v>
      </c>
      <c r="I314" s="54">
        <v>0</v>
      </c>
      <c r="J314" s="54">
        <v>0</v>
      </c>
      <c r="K314" s="54">
        <v>1</v>
      </c>
      <c r="L314" s="3">
        <v>1</v>
      </c>
      <c r="M314" s="3">
        <v>0</v>
      </c>
      <c r="N314" s="3">
        <v>0</v>
      </c>
      <c r="O314" s="3">
        <v>0</v>
      </c>
      <c r="P314" s="3">
        <f t="shared" si="192"/>
        <v>18</v>
      </c>
      <c r="Q314" s="3">
        <v>0</v>
      </c>
      <c r="R314" s="3">
        <v>2</v>
      </c>
      <c r="S314" s="4">
        <v>2</v>
      </c>
      <c r="T314" s="4">
        <v>1</v>
      </c>
      <c r="U314" s="16">
        <f t="shared" si="193"/>
        <v>36</v>
      </c>
    </row>
    <row r="315" spans="1:21" ht="14.1" customHeight="1" x14ac:dyDescent="0.25">
      <c r="A315" s="5"/>
      <c r="B315" s="19"/>
      <c r="C315" s="5"/>
      <c r="D315" s="5"/>
      <c r="E315" s="16">
        <f>E304+E305+E306+E307+E308+E309+E310+E311+E312+E313+E314</f>
        <v>460</v>
      </c>
      <c r="F315" s="16">
        <f t="shared" ref="F315:U315" si="197">F304+F305+F306+F307+F308+F309+F310+F311+F312+F313+F314</f>
        <v>127</v>
      </c>
      <c r="G315" s="16">
        <f t="shared" si="197"/>
        <v>21</v>
      </c>
      <c r="H315" s="16">
        <f t="shared" si="197"/>
        <v>18</v>
      </c>
      <c r="I315" s="16">
        <f t="shared" si="197"/>
        <v>4</v>
      </c>
      <c r="J315" s="16">
        <f t="shared" si="197"/>
        <v>2</v>
      </c>
      <c r="K315" s="16">
        <f t="shared" si="197"/>
        <v>13</v>
      </c>
      <c r="L315" s="16">
        <f t="shared" si="197"/>
        <v>18</v>
      </c>
      <c r="M315" s="16">
        <f t="shared" si="197"/>
        <v>5</v>
      </c>
      <c r="N315" s="16">
        <f t="shared" si="197"/>
        <v>0</v>
      </c>
      <c r="O315" s="16">
        <f t="shared" si="197"/>
        <v>0</v>
      </c>
      <c r="P315" s="16">
        <f t="shared" si="197"/>
        <v>230</v>
      </c>
      <c r="Q315" s="16">
        <f t="shared" si="197"/>
        <v>0</v>
      </c>
      <c r="R315" s="16">
        <f t="shared" si="197"/>
        <v>22</v>
      </c>
      <c r="S315" s="16">
        <f t="shared" si="197"/>
        <v>23</v>
      </c>
      <c r="T315" s="16">
        <f t="shared" si="197"/>
        <v>12</v>
      </c>
      <c r="U315" s="16">
        <f t="shared" si="197"/>
        <v>460</v>
      </c>
    </row>
    <row r="316" spans="1:21" ht="14.1" customHeight="1" x14ac:dyDescent="0.25">
      <c r="A316" s="5"/>
      <c r="B316" s="19"/>
      <c r="C316" s="5"/>
      <c r="D316" s="5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1:21" ht="14.1" customHeight="1" x14ac:dyDescent="0.25">
      <c r="A317" s="5">
        <v>226</v>
      </c>
      <c r="B317" s="18" t="s">
        <v>122</v>
      </c>
      <c r="C317" s="5">
        <v>6</v>
      </c>
      <c r="D317" s="5" t="s">
        <v>98</v>
      </c>
      <c r="E317" s="6">
        <v>24</v>
      </c>
      <c r="F317" s="3">
        <v>6</v>
      </c>
      <c r="G317" s="54">
        <v>1</v>
      </c>
      <c r="H317" s="54">
        <v>1</v>
      </c>
      <c r="I317" s="54">
        <v>0</v>
      </c>
      <c r="J317" s="54">
        <v>0</v>
      </c>
      <c r="K317" s="54">
        <v>1</v>
      </c>
      <c r="L317" s="3">
        <v>1</v>
      </c>
      <c r="M317" s="3">
        <v>0</v>
      </c>
      <c r="N317" s="3">
        <v>0</v>
      </c>
      <c r="O317" s="3">
        <v>0</v>
      </c>
      <c r="P317" s="3">
        <f t="shared" ref="P317:P320" si="198">E317/2</f>
        <v>12</v>
      </c>
      <c r="Q317" s="3">
        <v>0</v>
      </c>
      <c r="R317" s="3">
        <v>2</v>
      </c>
      <c r="S317" s="4">
        <v>1</v>
      </c>
      <c r="T317" s="4">
        <v>0</v>
      </c>
      <c r="U317" s="16">
        <f t="shared" ref="U317:U321" si="199">F317+G317+H317+I317+J317+K317+L317+M317+N317+O317+P317+Q317+R317</f>
        <v>24</v>
      </c>
    </row>
    <row r="318" spans="1:21" ht="14.1" customHeight="1" x14ac:dyDescent="0.25">
      <c r="A318" s="7">
        <v>226</v>
      </c>
      <c r="B318" s="9" t="s">
        <v>122</v>
      </c>
      <c r="C318" s="7">
        <v>26</v>
      </c>
      <c r="D318" s="7" t="s">
        <v>123</v>
      </c>
      <c r="E318" s="7">
        <v>24</v>
      </c>
      <c r="F318" s="3">
        <v>6</v>
      </c>
      <c r="G318" s="54">
        <v>1</v>
      </c>
      <c r="H318" s="54">
        <v>1</v>
      </c>
      <c r="I318" s="54">
        <v>0</v>
      </c>
      <c r="J318" s="54">
        <v>0</v>
      </c>
      <c r="K318" s="54">
        <v>1</v>
      </c>
      <c r="L318" s="3">
        <v>1</v>
      </c>
      <c r="M318" s="3">
        <v>0</v>
      </c>
      <c r="N318" s="3">
        <v>0</v>
      </c>
      <c r="O318" s="3">
        <v>0</v>
      </c>
      <c r="P318" s="3">
        <f t="shared" si="198"/>
        <v>12</v>
      </c>
      <c r="Q318" s="3">
        <v>0</v>
      </c>
      <c r="R318" s="3">
        <v>2</v>
      </c>
      <c r="S318" s="4">
        <v>1</v>
      </c>
      <c r="T318" s="4">
        <v>1</v>
      </c>
      <c r="U318" s="16">
        <f t="shared" si="199"/>
        <v>24</v>
      </c>
    </row>
    <row r="319" spans="1:21" ht="14.1" customHeight="1" x14ac:dyDescent="0.25">
      <c r="A319" s="7">
        <v>226</v>
      </c>
      <c r="B319" s="9" t="s">
        <v>122</v>
      </c>
      <c r="C319" s="7">
        <v>76</v>
      </c>
      <c r="D319" s="7" t="s">
        <v>105</v>
      </c>
      <c r="E319" s="7">
        <v>48</v>
      </c>
      <c r="F319" s="7">
        <v>13</v>
      </c>
      <c r="G319" s="54">
        <v>2</v>
      </c>
      <c r="H319" s="54">
        <v>2</v>
      </c>
      <c r="I319" s="54">
        <v>0</v>
      </c>
      <c r="J319" s="54">
        <v>0</v>
      </c>
      <c r="K319" s="54">
        <v>2</v>
      </c>
      <c r="L319" s="3">
        <v>2</v>
      </c>
      <c r="M319" s="3">
        <v>1</v>
      </c>
      <c r="N319" s="7">
        <v>0</v>
      </c>
      <c r="O319" s="7">
        <v>0</v>
      </c>
      <c r="P319" s="3">
        <f t="shared" si="198"/>
        <v>24</v>
      </c>
      <c r="Q319" s="7">
        <v>0</v>
      </c>
      <c r="R319" s="7">
        <v>2</v>
      </c>
      <c r="S319" s="4">
        <v>2</v>
      </c>
      <c r="T319" s="4">
        <v>1</v>
      </c>
      <c r="U319" s="16">
        <f t="shared" si="199"/>
        <v>48</v>
      </c>
    </row>
    <row r="320" spans="1:21" ht="14.1" customHeight="1" x14ac:dyDescent="0.25">
      <c r="A320" s="6">
        <v>226</v>
      </c>
      <c r="B320" s="19" t="s">
        <v>122</v>
      </c>
      <c r="C320" s="6">
        <v>78</v>
      </c>
      <c r="D320" s="6" t="s">
        <v>106</v>
      </c>
      <c r="E320" s="6">
        <v>24</v>
      </c>
      <c r="F320" s="3">
        <v>6</v>
      </c>
      <c r="G320" s="54">
        <v>1</v>
      </c>
      <c r="H320" s="54">
        <v>1</v>
      </c>
      <c r="I320" s="54">
        <v>0</v>
      </c>
      <c r="J320" s="54">
        <v>0</v>
      </c>
      <c r="K320" s="54">
        <v>1</v>
      </c>
      <c r="L320" s="3">
        <v>1</v>
      </c>
      <c r="M320" s="3">
        <v>0</v>
      </c>
      <c r="N320" s="3">
        <v>0</v>
      </c>
      <c r="O320" s="3">
        <v>0</v>
      </c>
      <c r="P320" s="3">
        <f t="shared" si="198"/>
        <v>12</v>
      </c>
      <c r="Q320" s="3">
        <v>0</v>
      </c>
      <c r="R320" s="3">
        <v>2</v>
      </c>
      <c r="S320" s="4">
        <v>1</v>
      </c>
      <c r="T320" s="4">
        <v>1</v>
      </c>
      <c r="U320" s="16">
        <f t="shared" si="199"/>
        <v>24</v>
      </c>
    </row>
    <row r="321" spans="1:21" ht="14.1" customHeight="1" x14ac:dyDescent="0.25">
      <c r="A321" s="5"/>
      <c r="B321" s="18"/>
      <c r="C321" s="5"/>
      <c r="D321" s="5"/>
      <c r="E321" s="16">
        <f>+E317+E318+E319+E320</f>
        <v>120</v>
      </c>
      <c r="F321" s="16">
        <f t="shared" ref="F321:T321" si="200">+F317+F318+F319+F320</f>
        <v>31</v>
      </c>
      <c r="G321" s="16">
        <f t="shared" si="200"/>
        <v>5</v>
      </c>
      <c r="H321" s="16">
        <f t="shared" si="200"/>
        <v>5</v>
      </c>
      <c r="I321" s="16">
        <f t="shared" si="200"/>
        <v>0</v>
      </c>
      <c r="J321" s="16">
        <f t="shared" si="200"/>
        <v>0</v>
      </c>
      <c r="K321" s="16">
        <f t="shared" si="200"/>
        <v>5</v>
      </c>
      <c r="L321" s="16">
        <f t="shared" si="200"/>
        <v>5</v>
      </c>
      <c r="M321" s="16">
        <f t="shared" si="200"/>
        <v>1</v>
      </c>
      <c r="N321" s="16">
        <f t="shared" si="200"/>
        <v>0</v>
      </c>
      <c r="O321" s="16">
        <f t="shared" si="200"/>
        <v>0</v>
      </c>
      <c r="P321" s="16">
        <f t="shared" si="200"/>
        <v>60</v>
      </c>
      <c r="Q321" s="16">
        <f t="shared" si="200"/>
        <v>0</v>
      </c>
      <c r="R321" s="16">
        <f t="shared" si="200"/>
        <v>8</v>
      </c>
      <c r="S321" s="16">
        <f t="shared" si="200"/>
        <v>5</v>
      </c>
      <c r="T321" s="16">
        <f t="shared" si="200"/>
        <v>3</v>
      </c>
      <c r="U321" s="16">
        <f t="shared" si="199"/>
        <v>120</v>
      </c>
    </row>
    <row r="322" spans="1:21" ht="14.1" customHeight="1" x14ac:dyDescent="0.25">
      <c r="A322" s="5"/>
      <c r="B322" s="18"/>
      <c r="C322" s="5"/>
      <c r="D322" s="5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 spans="1:21" ht="14.1" customHeight="1" x14ac:dyDescent="0.25">
      <c r="A323" s="5">
        <v>227</v>
      </c>
      <c r="B323" s="21" t="s">
        <v>124</v>
      </c>
      <c r="C323" s="5">
        <v>34</v>
      </c>
      <c r="D323" s="5" t="s">
        <v>99</v>
      </c>
      <c r="E323" s="6">
        <v>30</v>
      </c>
      <c r="F323" s="3">
        <v>9</v>
      </c>
      <c r="G323" s="54">
        <v>1</v>
      </c>
      <c r="H323" s="54">
        <v>1</v>
      </c>
      <c r="I323" s="54">
        <v>0</v>
      </c>
      <c r="J323" s="54">
        <v>0</v>
      </c>
      <c r="K323" s="54">
        <v>1</v>
      </c>
      <c r="L323" s="3">
        <v>1</v>
      </c>
      <c r="M323" s="3">
        <v>0</v>
      </c>
      <c r="N323" s="3">
        <v>0</v>
      </c>
      <c r="O323" s="3">
        <v>0</v>
      </c>
      <c r="P323" s="3">
        <v>15</v>
      </c>
      <c r="Q323" s="3">
        <v>0</v>
      </c>
      <c r="R323" s="3">
        <v>2</v>
      </c>
      <c r="S323" s="4">
        <v>2</v>
      </c>
      <c r="T323" s="4">
        <v>1</v>
      </c>
      <c r="U323" s="16">
        <f t="shared" ref="U323:U325" si="201">F323+G323+H323+I323+J323+K323+L323+M323+N323+O323+P323+Q323+R323</f>
        <v>30</v>
      </c>
    </row>
    <row r="324" spans="1:21" ht="14.1" customHeight="1" x14ac:dyDescent="0.25">
      <c r="A324" s="5">
        <v>227</v>
      </c>
      <c r="B324" s="21" t="s">
        <v>124</v>
      </c>
      <c r="C324" s="5">
        <v>35</v>
      </c>
      <c r="D324" s="5" t="s">
        <v>125</v>
      </c>
      <c r="E324" s="6">
        <v>25</v>
      </c>
      <c r="F324" s="7">
        <v>5</v>
      </c>
      <c r="G324" s="54">
        <v>2</v>
      </c>
      <c r="H324" s="54">
        <v>1</v>
      </c>
      <c r="I324" s="54">
        <v>0</v>
      </c>
      <c r="J324" s="54">
        <v>0</v>
      </c>
      <c r="K324" s="54">
        <v>1</v>
      </c>
      <c r="L324" s="3">
        <v>1</v>
      </c>
      <c r="M324" s="3">
        <v>0</v>
      </c>
      <c r="N324" s="3">
        <v>0</v>
      </c>
      <c r="O324" s="3">
        <v>0</v>
      </c>
      <c r="P324" s="3">
        <v>13</v>
      </c>
      <c r="Q324" s="3">
        <v>0</v>
      </c>
      <c r="R324" s="3">
        <v>2</v>
      </c>
      <c r="S324" s="4">
        <v>1</v>
      </c>
      <c r="T324" s="4">
        <v>1</v>
      </c>
      <c r="U324" s="16">
        <f t="shared" si="201"/>
        <v>25</v>
      </c>
    </row>
    <row r="325" spans="1:21" ht="14.1" customHeight="1" x14ac:dyDescent="0.25">
      <c r="A325" s="5">
        <v>227</v>
      </c>
      <c r="B325" s="21" t="s">
        <v>124</v>
      </c>
      <c r="C325" s="5">
        <v>77</v>
      </c>
      <c r="D325" s="5" t="s">
        <v>102</v>
      </c>
      <c r="E325" s="6">
        <v>48</v>
      </c>
      <c r="F325" s="7">
        <v>13</v>
      </c>
      <c r="G325" s="54">
        <v>2</v>
      </c>
      <c r="H325" s="54">
        <v>2</v>
      </c>
      <c r="I325" s="54">
        <v>1</v>
      </c>
      <c r="J325" s="54">
        <v>0</v>
      </c>
      <c r="K325" s="54">
        <v>1</v>
      </c>
      <c r="L325" s="3">
        <v>2</v>
      </c>
      <c r="M325" s="3">
        <v>1</v>
      </c>
      <c r="N325" s="3">
        <v>0</v>
      </c>
      <c r="O325" s="3">
        <v>0</v>
      </c>
      <c r="P325" s="3">
        <f t="shared" ref="P325" si="202">E325/2</f>
        <v>24</v>
      </c>
      <c r="Q325" s="3">
        <v>0</v>
      </c>
      <c r="R325" s="3">
        <v>2</v>
      </c>
      <c r="S325" s="4">
        <v>2</v>
      </c>
      <c r="T325" s="4">
        <v>1</v>
      </c>
      <c r="U325" s="16">
        <f t="shared" si="201"/>
        <v>48</v>
      </c>
    </row>
    <row r="326" spans="1:21" ht="14.1" customHeight="1" x14ac:dyDescent="0.25">
      <c r="A326" s="5"/>
      <c r="B326" s="21"/>
      <c r="C326" s="5"/>
      <c r="D326" s="5"/>
      <c r="E326" s="16">
        <f>+E323+E324+E325</f>
        <v>103</v>
      </c>
      <c r="F326" s="16">
        <f t="shared" ref="F326:U326" si="203">+F323+F324+F325</f>
        <v>27</v>
      </c>
      <c r="G326" s="16">
        <f t="shared" si="203"/>
        <v>5</v>
      </c>
      <c r="H326" s="16">
        <f t="shared" si="203"/>
        <v>4</v>
      </c>
      <c r="I326" s="16">
        <f t="shared" si="203"/>
        <v>1</v>
      </c>
      <c r="J326" s="16">
        <f t="shared" si="203"/>
        <v>0</v>
      </c>
      <c r="K326" s="16">
        <f t="shared" si="203"/>
        <v>3</v>
      </c>
      <c r="L326" s="16">
        <f t="shared" si="203"/>
        <v>4</v>
      </c>
      <c r="M326" s="16">
        <f t="shared" si="203"/>
        <v>1</v>
      </c>
      <c r="N326" s="16">
        <f t="shared" si="203"/>
        <v>0</v>
      </c>
      <c r="O326" s="16">
        <f t="shared" si="203"/>
        <v>0</v>
      </c>
      <c r="P326" s="16">
        <f t="shared" si="203"/>
        <v>52</v>
      </c>
      <c r="Q326" s="16">
        <f t="shared" si="203"/>
        <v>0</v>
      </c>
      <c r="R326" s="16">
        <f t="shared" si="203"/>
        <v>6</v>
      </c>
      <c r="S326" s="16">
        <f t="shared" si="203"/>
        <v>5</v>
      </c>
      <c r="T326" s="16">
        <f t="shared" si="203"/>
        <v>3</v>
      </c>
      <c r="U326" s="16">
        <f t="shared" si="203"/>
        <v>103</v>
      </c>
    </row>
    <row r="327" spans="1:21" ht="14.1" customHeight="1" x14ac:dyDescent="0.25">
      <c r="A327" s="5"/>
      <c r="B327" s="21"/>
      <c r="C327" s="5"/>
      <c r="D327" s="5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1:21" ht="14.1" customHeight="1" x14ac:dyDescent="0.25">
      <c r="A328" s="5">
        <v>228</v>
      </c>
      <c r="B328" s="21" t="s">
        <v>126</v>
      </c>
      <c r="C328" s="5">
        <v>6</v>
      </c>
      <c r="D328" s="5" t="s">
        <v>98</v>
      </c>
      <c r="E328" s="5">
        <v>36</v>
      </c>
      <c r="F328" s="3">
        <v>11</v>
      </c>
      <c r="G328" s="54">
        <v>2</v>
      </c>
      <c r="H328" s="54">
        <v>1</v>
      </c>
      <c r="I328" s="54">
        <v>0</v>
      </c>
      <c r="J328" s="54">
        <v>0</v>
      </c>
      <c r="K328" s="54">
        <v>1</v>
      </c>
      <c r="L328" s="3">
        <v>1</v>
      </c>
      <c r="M328" s="3">
        <v>0</v>
      </c>
      <c r="N328" s="3">
        <v>0</v>
      </c>
      <c r="O328" s="3">
        <v>0</v>
      </c>
      <c r="P328" s="3">
        <f t="shared" ref="P328:P330" si="204">E328/2</f>
        <v>18</v>
      </c>
      <c r="Q328" s="3">
        <v>0</v>
      </c>
      <c r="R328" s="3">
        <v>2</v>
      </c>
      <c r="S328" s="4">
        <v>2</v>
      </c>
      <c r="T328" s="4">
        <v>1</v>
      </c>
      <c r="U328" s="16">
        <f t="shared" ref="U328:U330" si="205">F328+G328+H328+I328+J328+K328+L328+M328+N328+O328+P328+Q328+R328</f>
        <v>36</v>
      </c>
    </row>
    <row r="329" spans="1:21" ht="14.1" customHeight="1" x14ac:dyDescent="0.25">
      <c r="A329" s="5">
        <v>228</v>
      </c>
      <c r="B329" s="21" t="s">
        <v>126</v>
      </c>
      <c r="C329" s="5">
        <v>35</v>
      </c>
      <c r="D329" s="5" t="s">
        <v>125</v>
      </c>
      <c r="E329" s="6">
        <v>25</v>
      </c>
      <c r="F329" s="3">
        <v>6</v>
      </c>
      <c r="G329" s="54">
        <v>1</v>
      </c>
      <c r="H329" s="54">
        <v>1</v>
      </c>
      <c r="I329" s="54">
        <v>0</v>
      </c>
      <c r="J329" s="54">
        <v>0</v>
      </c>
      <c r="K329" s="54">
        <v>1</v>
      </c>
      <c r="L329" s="3">
        <v>1</v>
      </c>
      <c r="M329" s="3">
        <v>0</v>
      </c>
      <c r="N329" s="3">
        <v>0</v>
      </c>
      <c r="O329" s="3">
        <v>0</v>
      </c>
      <c r="P329" s="3">
        <v>13</v>
      </c>
      <c r="Q329" s="3">
        <v>0</v>
      </c>
      <c r="R329" s="3">
        <v>2</v>
      </c>
      <c r="S329" s="4">
        <v>1</v>
      </c>
      <c r="T329" s="4">
        <v>1</v>
      </c>
      <c r="U329" s="16">
        <f t="shared" si="205"/>
        <v>25</v>
      </c>
    </row>
    <row r="330" spans="1:21" ht="14.1" customHeight="1" x14ac:dyDescent="0.25">
      <c r="A330" s="5">
        <v>228</v>
      </c>
      <c r="B330" s="21" t="s">
        <v>126</v>
      </c>
      <c r="C330" s="5">
        <v>77</v>
      </c>
      <c r="D330" s="5" t="s">
        <v>102</v>
      </c>
      <c r="E330" s="5">
        <v>48</v>
      </c>
      <c r="F330" s="3">
        <v>12</v>
      </c>
      <c r="G330" s="54">
        <v>2</v>
      </c>
      <c r="H330" s="54">
        <v>2</v>
      </c>
      <c r="I330" s="54">
        <v>1</v>
      </c>
      <c r="J330" s="54">
        <v>1</v>
      </c>
      <c r="K330" s="54">
        <v>1</v>
      </c>
      <c r="L330" s="3">
        <v>2</v>
      </c>
      <c r="M330" s="3">
        <v>1</v>
      </c>
      <c r="N330" s="3">
        <v>0</v>
      </c>
      <c r="O330" s="3">
        <v>0</v>
      </c>
      <c r="P330" s="3">
        <f t="shared" si="204"/>
        <v>24</v>
      </c>
      <c r="Q330" s="3">
        <v>0</v>
      </c>
      <c r="R330" s="3">
        <v>2</v>
      </c>
      <c r="S330" s="4">
        <v>2</v>
      </c>
      <c r="T330" s="4">
        <v>1</v>
      </c>
      <c r="U330" s="16">
        <f t="shared" si="205"/>
        <v>48</v>
      </c>
    </row>
    <row r="331" spans="1:21" ht="14.1" customHeight="1" x14ac:dyDescent="0.25">
      <c r="A331" s="5"/>
      <c r="B331" s="21"/>
      <c r="C331" s="5"/>
      <c r="D331" s="5"/>
      <c r="E331" s="16">
        <f>+E328+E329+E330</f>
        <v>109</v>
      </c>
      <c r="F331" s="16">
        <f t="shared" ref="F331:U331" si="206">+F328+F329+F330</f>
        <v>29</v>
      </c>
      <c r="G331" s="16">
        <f t="shared" si="206"/>
        <v>5</v>
      </c>
      <c r="H331" s="16">
        <f t="shared" si="206"/>
        <v>4</v>
      </c>
      <c r="I331" s="16">
        <f t="shared" si="206"/>
        <v>1</v>
      </c>
      <c r="J331" s="16">
        <f t="shared" si="206"/>
        <v>1</v>
      </c>
      <c r="K331" s="16">
        <f t="shared" si="206"/>
        <v>3</v>
      </c>
      <c r="L331" s="16">
        <f t="shared" si="206"/>
        <v>4</v>
      </c>
      <c r="M331" s="16">
        <f t="shared" si="206"/>
        <v>1</v>
      </c>
      <c r="N331" s="16">
        <f t="shared" si="206"/>
        <v>0</v>
      </c>
      <c r="O331" s="16">
        <f t="shared" si="206"/>
        <v>0</v>
      </c>
      <c r="P331" s="16">
        <f t="shared" si="206"/>
        <v>55</v>
      </c>
      <c r="Q331" s="16">
        <f t="shared" si="206"/>
        <v>0</v>
      </c>
      <c r="R331" s="16">
        <f t="shared" si="206"/>
        <v>6</v>
      </c>
      <c r="S331" s="16">
        <f t="shared" si="206"/>
        <v>5</v>
      </c>
      <c r="T331" s="16">
        <f t="shared" si="206"/>
        <v>3</v>
      </c>
      <c r="U331" s="16">
        <f t="shared" si="206"/>
        <v>109</v>
      </c>
    </row>
    <row r="332" spans="1:21" ht="14.1" customHeight="1" x14ac:dyDescent="0.25">
      <c r="A332" s="5"/>
      <c r="B332" s="21"/>
      <c r="C332" s="5"/>
      <c r="D332" s="5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1:21" ht="14.1" customHeight="1" x14ac:dyDescent="0.25">
      <c r="A333" s="5">
        <v>231</v>
      </c>
      <c r="B333" s="18" t="s">
        <v>127</v>
      </c>
      <c r="C333" s="5">
        <v>56</v>
      </c>
      <c r="D333" s="5" t="s">
        <v>128</v>
      </c>
      <c r="E333" s="5">
        <v>25</v>
      </c>
      <c r="F333" s="3">
        <v>6</v>
      </c>
      <c r="G333" s="54">
        <v>1</v>
      </c>
      <c r="H333" s="54">
        <v>1</v>
      </c>
      <c r="I333" s="54">
        <v>0</v>
      </c>
      <c r="J333" s="54">
        <v>0</v>
      </c>
      <c r="K333" s="54">
        <v>1</v>
      </c>
      <c r="L333" s="3">
        <v>1</v>
      </c>
      <c r="M333" s="3">
        <v>0</v>
      </c>
      <c r="N333" s="3">
        <v>0</v>
      </c>
      <c r="O333" s="3">
        <v>0</v>
      </c>
      <c r="P333" s="3">
        <v>13</v>
      </c>
      <c r="Q333" s="3">
        <v>0</v>
      </c>
      <c r="R333" s="3">
        <v>2</v>
      </c>
      <c r="S333" s="4">
        <v>1</v>
      </c>
      <c r="T333" s="4">
        <v>0</v>
      </c>
      <c r="U333" s="16">
        <f t="shared" ref="U333:U335" si="207">F333+G333+H333+I333+J333+K333+L333+M333+N333+O333+P333+Q333+R333</f>
        <v>25</v>
      </c>
    </row>
    <row r="334" spans="1:21" ht="14.1" customHeight="1" x14ac:dyDescent="0.25">
      <c r="A334" s="5">
        <v>231</v>
      </c>
      <c r="B334" s="18" t="s">
        <v>127</v>
      </c>
      <c r="C334" s="5">
        <v>6</v>
      </c>
      <c r="D334" s="5" t="s">
        <v>98</v>
      </c>
      <c r="E334" s="5">
        <v>30</v>
      </c>
      <c r="F334" s="3">
        <v>9</v>
      </c>
      <c r="G334" s="54">
        <v>1</v>
      </c>
      <c r="H334" s="54">
        <v>1</v>
      </c>
      <c r="I334" s="54">
        <v>0</v>
      </c>
      <c r="J334" s="54">
        <v>0</v>
      </c>
      <c r="K334" s="54">
        <v>1</v>
      </c>
      <c r="L334" s="3">
        <v>1</v>
      </c>
      <c r="M334" s="3">
        <v>0</v>
      </c>
      <c r="N334" s="3">
        <v>0</v>
      </c>
      <c r="O334" s="3">
        <v>0</v>
      </c>
      <c r="P334" s="3">
        <f t="shared" ref="P334:P335" si="208">E334/2</f>
        <v>15</v>
      </c>
      <c r="Q334" s="3">
        <v>0</v>
      </c>
      <c r="R334" s="3">
        <v>2</v>
      </c>
      <c r="S334" s="4">
        <v>2</v>
      </c>
      <c r="T334" s="4">
        <v>1</v>
      </c>
      <c r="U334" s="16">
        <f t="shared" si="207"/>
        <v>30</v>
      </c>
    </row>
    <row r="335" spans="1:21" ht="14.1" customHeight="1" x14ac:dyDescent="0.25">
      <c r="A335" s="5">
        <v>231</v>
      </c>
      <c r="B335" s="18" t="s">
        <v>127</v>
      </c>
      <c r="C335" s="5">
        <v>77</v>
      </c>
      <c r="D335" s="5" t="s">
        <v>102</v>
      </c>
      <c r="E335" s="5">
        <v>40</v>
      </c>
      <c r="F335" s="3">
        <v>10</v>
      </c>
      <c r="G335" s="54">
        <v>2</v>
      </c>
      <c r="H335" s="54">
        <v>2</v>
      </c>
      <c r="I335" s="54">
        <v>0</v>
      </c>
      <c r="J335" s="54">
        <v>0</v>
      </c>
      <c r="K335" s="54">
        <f t="shared" ref="K335" si="209">P335*5/100</f>
        <v>1</v>
      </c>
      <c r="L335" s="3">
        <v>2</v>
      </c>
      <c r="M335" s="3">
        <v>1</v>
      </c>
      <c r="N335" s="3">
        <v>0</v>
      </c>
      <c r="O335" s="3">
        <v>0</v>
      </c>
      <c r="P335" s="3">
        <f t="shared" si="208"/>
        <v>20</v>
      </c>
      <c r="Q335" s="3">
        <v>0</v>
      </c>
      <c r="R335" s="3">
        <v>2</v>
      </c>
      <c r="S335" s="4">
        <f t="shared" ref="S335" si="210">P335*10%</f>
        <v>2</v>
      </c>
      <c r="T335" s="4">
        <f t="shared" ref="T335" si="211">P335*5/100</f>
        <v>1</v>
      </c>
      <c r="U335" s="16">
        <f t="shared" si="207"/>
        <v>40</v>
      </c>
    </row>
    <row r="336" spans="1:21" ht="14.1" customHeight="1" x14ac:dyDescent="0.25">
      <c r="A336" s="5"/>
      <c r="B336" s="18"/>
      <c r="C336" s="5"/>
      <c r="D336" s="5"/>
      <c r="E336" s="16">
        <f>+E333+E334+E335</f>
        <v>95</v>
      </c>
      <c r="F336" s="16">
        <f t="shared" ref="F336:U336" si="212">+F333+F334+F335</f>
        <v>25</v>
      </c>
      <c r="G336" s="16">
        <f t="shared" si="212"/>
        <v>4</v>
      </c>
      <c r="H336" s="16">
        <f t="shared" si="212"/>
        <v>4</v>
      </c>
      <c r="I336" s="16">
        <f t="shared" si="212"/>
        <v>0</v>
      </c>
      <c r="J336" s="16">
        <f t="shared" si="212"/>
        <v>0</v>
      </c>
      <c r="K336" s="16">
        <f t="shared" si="212"/>
        <v>3</v>
      </c>
      <c r="L336" s="16">
        <f t="shared" si="212"/>
        <v>4</v>
      </c>
      <c r="M336" s="16">
        <f t="shared" si="212"/>
        <v>1</v>
      </c>
      <c r="N336" s="16">
        <f t="shared" si="212"/>
        <v>0</v>
      </c>
      <c r="O336" s="16">
        <f t="shared" si="212"/>
        <v>0</v>
      </c>
      <c r="P336" s="16">
        <f t="shared" si="212"/>
        <v>48</v>
      </c>
      <c r="Q336" s="16">
        <f t="shared" si="212"/>
        <v>0</v>
      </c>
      <c r="R336" s="16">
        <f t="shared" si="212"/>
        <v>6</v>
      </c>
      <c r="S336" s="16">
        <f t="shared" si="212"/>
        <v>5</v>
      </c>
      <c r="T336" s="16">
        <f t="shared" si="212"/>
        <v>2</v>
      </c>
      <c r="U336" s="16">
        <f t="shared" si="212"/>
        <v>95</v>
      </c>
    </row>
    <row r="337" spans="1:21" ht="14.1" customHeight="1" x14ac:dyDescent="0.25">
      <c r="A337" s="5"/>
      <c r="B337" s="18"/>
      <c r="C337" s="5"/>
      <c r="D337" s="5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1:21" ht="14.1" customHeight="1" x14ac:dyDescent="0.25">
      <c r="A338" s="5">
        <v>233</v>
      </c>
      <c r="B338" s="19" t="s">
        <v>129</v>
      </c>
      <c r="C338" s="5">
        <v>6</v>
      </c>
      <c r="D338" s="5" t="s">
        <v>98</v>
      </c>
      <c r="E338" s="5">
        <v>36</v>
      </c>
      <c r="F338" s="3">
        <v>10</v>
      </c>
      <c r="G338" s="54">
        <v>2</v>
      </c>
      <c r="H338" s="54">
        <v>1</v>
      </c>
      <c r="I338" s="54">
        <v>0</v>
      </c>
      <c r="J338" s="54">
        <v>0</v>
      </c>
      <c r="K338" s="54">
        <v>1</v>
      </c>
      <c r="L338" s="3">
        <v>2</v>
      </c>
      <c r="M338" s="3">
        <v>0</v>
      </c>
      <c r="N338" s="3">
        <v>0</v>
      </c>
      <c r="O338" s="3">
        <v>0</v>
      </c>
      <c r="P338" s="3">
        <f t="shared" ref="P338:P342" si="213">E338/2</f>
        <v>18</v>
      </c>
      <c r="Q338" s="3">
        <v>0</v>
      </c>
      <c r="R338" s="3">
        <v>2</v>
      </c>
      <c r="S338" s="4">
        <v>2</v>
      </c>
      <c r="T338" s="4">
        <v>1</v>
      </c>
      <c r="U338" s="16">
        <f t="shared" ref="U338:U342" si="214">F338+G338+H338+I338+J338+K338+L338+M338+N338+O338+P338+Q338+R338</f>
        <v>36</v>
      </c>
    </row>
    <row r="339" spans="1:21" ht="14.1" customHeight="1" x14ac:dyDescent="0.25">
      <c r="A339" s="6">
        <v>233</v>
      </c>
      <c r="B339" s="19" t="s">
        <v>129</v>
      </c>
      <c r="C339" s="6">
        <v>57</v>
      </c>
      <c r="D339" s="6" t="s">
        <v>101</v>
      </c>
      <c r="E339" s="6">
        <v>35</v>
      </c>
      <c r="F339" s="3">
        <v>11</v>
      </c>
      <c r="G339" s="54">
        <v>1</v>
      </c>
      <c r="H339" s="54">
        <v>1</v>
      </c>
      <c r="I339" s="54">
        <v>0</v>
      </c>
      <c r="J339" s="54">
        <v>0</v>
      </c>
      <c r="K339" s="54">
        <v>1</v>
      </c>
      <c r="L339" s="3">
        <v>1</v>
      </c>
      <c r="M339" s="3">
        <v>0</v>
      </c>
      <c r="N339" s="3">
        <v>0</v>
      </c>
      <c r="O339" s="3">
        <v>0</v>
      </c>
      <c r="P339" s="3">
        <v>18</v>
      </c>
      <c r="Q339" s="3">
        <v>0</v>
      </c>
      <c r="R339" s="3">
        <v>2</v>
      </c>
      <c r="S339" s="4">
        <v>2</v>
      </c>
      <c r="T339" s="4">
        <v>1</v>
      </c>
      <c r="U339" s="16">
        <f t="shared" si="214"/>
        <v>35</v>
      </c>
    </row>
    <row r="340" spans="1:21" ht="14.1" customHeight="1" x14ac:dyDescent="0.25">
      <c r="A340" s="5">
        <v>233</v>
      </c>
      <c r="B340" s="19" t="s">
        <v>129</v>
      </c>
      <c r="C340" s="5">
        <v>75</v>
      </c>
      <c r="D340" s="5" t="s">
        <v>118</v>
      </c>
      <c r="E340" s="6">
        <v>48</v>
      </c>
      <c r="F340" s="3">
        <v>13</v>
      </c>
      <c r="G340" s="54">
        <v>2</v>
      </c>
      <c r="H340" s="54">
        <v>2</v>
      </c>
      <c r="I340" s="54">
        <v>1</v>
      </c>
      <c r="J340" s="54">
        <v>0</v>
      </c>
      <c r="K340" s="54">
        <v>1</v>
      </c>
      <c r="L340" s="3">
        <v>2</v>
      </c>
      <c r="M340" s="3">
        <v>1</v>
      </c>
      <c r="N340" s="3">
        <v>0</v>
      </c>
      <c r="O340" s="3">
        <v>0</v>
      </c>
      <c r="P340" s="3">
        <f t="shared" si="213"/>
        <v>24</v>
      </c>
      <c r="Q340" s="3">
        <v>0</v>
      </c>
      <c r="R340" s="3">
        <v>2</v>
      </c>
      <c r="S340" s="4">
        <v>2</v>
      </c>
      <c r="T340" s="4">
        <v>1</v>
      </c>
      <c r="U340" s="16">
        <f t="shared" si="214"/>
        <v>48</v>
      </c>
    </row>
    <row r="341" spans="1:21" ht="14.1" customHeight="1" x14ac:dyDescent="0.25">
      <c r="A341" s="5">
        <v>233</v>
      </c>
      <c r="B341" s="19" t="s">
        <v>129</v>
      </c>
      <c r="C341" s="5">
        <v>5</v>
      </c>
      <c r="D341" s="5" t="s">
        <v>194</v>
      </c>
      <c r="E341" s="6">
        <v>35</v>
      </c>
      <c r="F341" s="3">
        <v>10</v>
      </c>
      <c r="G341" s="54">
        <v>2</v>
      </c>
      <c r="H341" s="54">
        <v>2</v>
      </c>
      <c r="I341" s="54">
        <v>0</v>
      </c>
      <c r="J341" s="54">
        <v>0</v>
      </c>
      <c r="K341" s="54">
        <v>1</v>
      </c>
      <c r="L341" s="3">
        <v>1</v>
      </c>
      <c r="M341" s="3">
        <v>0</v>
      </c>
      <c r="N341" s="3">
        <v>0</v>
      </c>
      <c r="O341" s="3">
        <v>0</v>
      </c>
      <c r="P341" s="3">
        <v>17</v>
      </c>
      <c r="Q341" s="3">
        <v>0</v>
      </c>
      <c r="R341" s="3">
        <v>2</v>
      </c>
      <c r="S341" s="4">
        <v>2</v>
      </c>
      <c r="T341" s="4">
        <v>1</v>
      </c>
      <c r="U341" s="16">
        <f t="shared" si="214"/>
        <v>35</v>
      </c>
    </row>
    <row r="342" spans="1:21" ht="14.1" customHeight="1" x14ac:dyDescent="0.25">
      <c r="A342" s="5">
        <v>233</v>
      </c>
      <c r="B342" s="19" t="s">
        <v>129</v>
      </c>
      <c r="C342" s="5">
        <v>76</v>
      </c>
      <c r="D342" s="5" t="s">
        <v>105</v>
      </c>
      <c r="E342" s="5">
        <v>48</v>
      </c>
      <c r="F342" s="3">
        <v>12</v>
      </c>
      <c r="G342" s="54">
        <v>2</v>
      </c>
      <c r="H342" s="54">
        <v>2</v>
      </c>
      <c r="I342" s="54">
        <v>1</v>
      </c>
      <c r="J342" s="54">
        <v>1</v>
      </c>
      <c r="K342" s="54">
        <v>1</v>
      </c>
      <c r="L342" s="3">
        <v>2</v>
      </c>
      <c r="M342" s="3">
        <v>1</v>
      </c>
      <c r="N342" s="3">
        <v>0</v>
      </c>
      <c r="O342" s="3">
        <v>0</v>
      </c>
      <c r="P342" s="3">
        <f t="shared" si="213"/>
        <v>24</v>
      </c>
      <c r="Q342" s="3">
        <v>0</v>
      </c>
      <c r="R342" s="3">
        <v>2</v>
      </c>
      <c r="S342" s="4">
        <v>2</v>
      </c>
      <c r="T342" s="4">
        <v>1</v>
      </c>
      <c r="U342" s="16">
        <f t="shared" si="214"/>
        <v>48</v>
      </c>
    </row>
    <row r="343" spans="1:21" ht="14.1" customHeight="1" x14ac:dyDescent="0.25">
      <c r="A343" s="5"/>
      <c r="B343" s="19"/>
      <c r="C343" s="5"/>
      <c r="D343" s="5"/>
      <c r="E343" s="16">
        <f>+E338+E339+E340+E341+E342</f>
        <v>202</v>
      </c>
      <c r="F343" s="16">
        <f t="shared" ref="F343:U343" si="215">+F338+F339+F340+F341+F342</f>
        <v>56</v>
      </c>
      <c r="G343" s="16">
        <f t="shared" si="215"/>
        <v>9</v>
      </c>
      <c r="H343" s="16">
        <f t="shared" si="215"/>
        <v>8</v>
      </c>
      <c r="I343" s="16">
        <f t="shared" si="215"/>
        <v>2</v>
      </c>
      <c r="J343" s="16">
        <f t="shared" si="215"/>
        <v>1</v>
      </c>
      <c r="K343" s="16">
        <f t="shared" si="215"/>
        <v>5</v>
      </c>
      <c r="L343" s="16">
        <f t="shared" si="215"/>
        <v>8</v>
      </c>
      <c r="M343" s="16">
        <f t="shared" si="215"/>
        <v>2</v>
      </c>
      <c r="N343" s="16">
        <f t="shared" si="215"/>
        <v>0</v>
      </c>
      <c r="O343" s="16">
        <f t="shared" si="215"/>
        <v>0</v>
      </c>
      <c r="P343" s="16">
        <f t="shared" si="215"/>
        <v>101</v>
      </c>
      <c r="Q343" s="16">
        <f t="shared" si="215"/>
        <v>0</v>
      </c>
      <c r="R343" s="16">
        <f t="shared" si="215"/>
        <v>10</v>
      </c>
      <c r="S343" s="16">
        <f t="shared" si="215"/>
        <v>10</v>
      </c>
      <c r="T343" s="16">
        <f t="shared" si="215"/>
        <v>5</v>
      </c>
      <c r="U343" s="16">
        <f t="shared" si="215"/>
        <v>202</v>
      </c>
    </row>
    <row r="344" spans="1:21" ht="14.1" customHeight="1" x14ac:dyDescent="0.25">
      <c r="A344" s="5"/>
      <c r="B344" s="19"/>
      <c r="C344" s="5"/>
      <c r="D344" s="5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1:21" ht="14.1" customHeight="1" x14ac:dyDescent="0.25">
      <c r="A345" s="5">
        <v>234</v>
      </c>
      <c r="B345" s="18" t="s">
        <v>130</v>
      </c>
      <c r="C345" s="5">
        <v>57</v>
      </c>
      <c r="D345" s="5" t="s">
        <v>101</v>
      </c>
      <c r="E345" s="5">
        <v>40</v>
      </c>
      <c r="F345" s="3">
        <v>11</v>
      </c>
      <c r="G345" s="54">
        <v>2</v>
      </c>
      <c r="H345" s="54">
        <v>2</v>
      </c>
      <c r="I345" s="54">
        <v>0</v>
      </c>
      <c r="J345" s="54">
        <v>0</v>
      </c>
      <c r="K345" s="54">
        <v>1</v>
      </c>
      <c r="L345" s="3">
        <v>2</v>
      </c>
      <c r="M345" s="3">
        <v>0</v>
      </c>
      <c r="N345" s="3">
        <v>0</v>
      </c>
      <c r="O345" s="3">
        <v>0</v>
      </c>
      <c r="P345" s="3">
        <f t="shared" ref="P345:P346" si="216">E345/2</f>
        <v>20</v>
      </c>
      <c r="Q345" s="3">
        <v>0</v>
      </c>
      <c r="R345" s="3">
        <v>2</v>
      </c>
      <c r="S345" s="4">
        <f t="shared" ref="S345" si="217">P345*10%</f>
        <v>2</v>
      </c>
      <c r="T345" s="4">
        <f t="shared" ref="T345" si="218">P345*5/100</f>
        <v>1</v>
      </c>
      <c r="U345" s="16">
        <f t="shared" ref="U345:U346" si="219">F345+G345+H345+I345+J345+K345+L345+M345+N345+O345+P345+Q345+R345</f>
        <v>40</v>
      </c>
    </row>
    <row r="346" spans="1:21" ht="14.1" customHeight="1" x14ac:dyDescent="0.25">
      <c r="A346" s="6">
        <v>234</v>
      </c>
      <c r="B346" s="19" t="s">
        <v>130</v>
      </c>
      <c r="C346" s="6">
        <v>76</v>
      </c>
      <c r="D346" s="6" t="s">
        <v>105</v>
      </c>
      <c r="E346" s="6">
        <v>48</v>
      </c>
      <c r="F346" s="7">
        <v>14</v>
      </c>
      <c r="G346" s="54">
        <v>2</v>
      </c>
      <c r="H346" s="54">
        <v>2</v>
      </c>
      <c r="I346" s="54">
        <v>0</v>
      </c>
      <c r="J346" s="54">
        <v>0</v>
      </c>
      <c r="K346" s="54">
        <v>1</v>
      </c>
      <c r="L346" s="3">
        <v>2</v>
      </c>
      <c r="M346" s="3">
        <v>1</v>
      </c>
      <c r="N346" s="7">
        <v>0</v>
      </c>
      <c r="O346" s="7">
        <v>0</v>
      </c>
      <c r="P346" s="3">
        <f t="shared" si="216"/>
        <v>24</v>
      </c>
      <c r="Q346" s="7">
        <v>0</v>
      </c>
      <c r="R346" s="7">
        <v>2</v>
      </c>
      <c r="S346" s="4">
        <v>2</v>
      </c>
      <c r="T346" s="4">
        <v>1</v>
      </c>
      <c r="U346" s="16">
        <f t="shared" si="219"/>
        <v>48</v>
      </c>
    </row>
    <row r="347" spans="1:21" ht="14.1" customHeight="1" x14ac:dyDescent="0.25">
      <c r="A347" s="5"/>
      <c r="B347" s="18"/>
      <c r="C347" s="5"/>
      <c r="D347" s="5"/>
      <c r="E347" s="16">
        <f>E345+E346</f>
        <v>88</v>
      </c>
      <c r="F347" s="16">
        <f t="shared" ref="F347:U347" si="220">F345+F346</f>
        <v>25</v>
      </c>
      <c r="G347" s="16">
        <f t="shared" si="220"/>
        <v>4</v>
      </c>
      <c r="H347" s="16">
        <f t="shared" si="220"/>
        <v>4</v>
      </c>
      <c r="I347" s="16">
        <f t="shared" si="220"/>
        <v>0</v>
      </c>
      <c r="J347" s="16">
        <f t="shared" si="220"/>
        <v>0</v>
      </c>
      <c r="K347" s="16">
        <f t="shared" si="220"/>
        <v>2</v>
      </c>
      <c r="L347" s="16">
        <f t="shared" si="220"/>
        <v>4</v>
      </c>
      <c r="M347" s="16">
        <f t="shared" si="220"/>
        <v>1</v>
      </c>
      <c r="N347" s="16">
        <f t="shared" si="220"/>
        <v>0</v>
      </c>
      <c r="O347" s="16">
        <f t="shared" si="220"/>
        <v>0</v>
      </c>
      <c r="P347" s="16">
        <f t="shared" si="220"/>
        <v>44</v>
      </c>
      <c r="Q347" s="16">
        <f t="shared" si="220"/>
        <v>0</v>
      </c>
      <c r="R347" s="16">
        <f t="shared" si="220"/>
        <v>4</v>
      </c>
      <c r="S347" s="16">
        <f t="shared" si="220"/>
        <v>4</v>
      </c>
      <c r="T347" s="16">
        <f t="shared" si="220"/>
        <v>2</v>
      </c>
      <c r="U347" s="16">
        <f t="shared" si="220"/>
        <v>88</v>
      </c>
    </row>
    <row r="348" spans="1:21" ht="14.1" customHeight="1" x14ac:dyDescent="0.25">
      <c r="A348" s="5"/>
      <c r="B348" s="18"/>
      <c r="C348" s="5"/>
      <c r="D348" s="5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1:21" ht="14.1" customHeight="1" x14ac:dyDescent="0.25">
      <c r="A349" s="5">
        <v>235</v>
      </c>
      <c r="B349" s="19" t="s">
        <v>131</v>
      </c>
      <c r="C349" s="5">
        <v>76</v>
      </c>
      <c r="D349" s="5" t="s">
        <v>105</v>
      </c>
      <c r="E349" s="6">
        <v>48</v>
      </c>
      <c r="F349" s="3">
        <v>13</v>
      </c>
      <c r="G349" s="54">
        <v>2</v>
      </c>
      <c r="H349" s="54">
        <v>2</v>
      </c>
      <c r="I349" s="54">
        <v>1</v>
      </c>
      <c r="J349" s="54">
        <v>0</v>
      </c>
      <c r="K349" s="54">
        <v>1</v>
      </c>
      <c r="L349" s="3">
        <v>2</v>
      </c>
      <c r="M349" s="3">
        <v>1</v>
      </c>
      <c r="N349" s="3">
        <v>0</v>
      </c>
      <c r="O349" s="3">
        <v>0</v>
      </c>
      <c r="P349" s="3">
        <f t="shared" ref="P349:P352" si="221">E349/2</f>
        <v>24</v>
      </c>
      <c r="Q349" s="3">
        <v>0</v>
      </c>
      <c r="R349" s="3">
        <v>2</v>
      </c>
      <c r="S349" s="4">
        <v>2</v>
      </c>
      <c r="T349" s="4">
        <v>1</v>
      </c>
      <c r="U349" s="16">
        <f t="shared" ref="U349:U362" si="222">F349+G349+H349+I349+J349+K349+L349+M349+N349+O349+P349+Q349+R349</f>
        <v>48</v>
      </c>
    </row>
    <row r="350" spans="1:21" ht="14.1" customHeight="1" x14ac:dyDescent="0.25">
      <c r="A350" s="5">
        <v>235</v>
      </c>
      <c r="B350" s="19" t="s">
        <v>131</v>
      </c>
      <c r="C350" s="5">
        <v>77</v>
      </c>
      <c r="D350" s="5" t="s">
        <v>102</v>
      </c>
      <c r="E350" s="6">
        <v>48</v>
      </c>
      <c r="F350" s="3">
        <v>14</v>
      </c>
      <c r="G350" s="54">
        <v>2</v>
      </c>
      <c r="H350" s="54">
        <v>2</v>
      </c>
      <c r="I350" s="54">
        <v>1</v>
      </c>
      <c r="J350" s="54">
        <v>0</v>
      </c>
      <c r="K350" s="54">
        <v>1</v>
      </c>
      <c r="L350" s="3">
        <v>1</v>
      </c>
      <c r="M350" s="3">
        <v>1</v>
      </c>
      <c r="N350" s="3">
        <v>0</v>
      </c>
      <c r="O350" s="3">
        <v>0</v>
      </c>
      <c r="P350" s="3">
        <f t="shared" si="221"/>
        <v>24</v>
      </c>
      <c r="Q350" s="3">
        <v>0</v>
      </c>
      <c r="R350" s="3">
        <v>2</v>
      </c>
      <c r="S350" s="4">
        <v>2</v>
      </c>
      <c r="T350" s="4">
        <v>1</v>
      </c>
      <c r="U350" s="16">
        <f t="shared" si="222"/>
        <v>48</v>
      </c>
    </row>
    <row r="351" spans="1:21" ht="14.1" customHeight="1" x14ac:dyDescent="0.25">
      <c r="A351" s="5">
        <v>235</v>
      </c>
      <c r="B351" s="19" t="s">
        <v>131</v>
      </c>
      <c r="C351" s="5">
        <v>6</v>
      </c>
      <c r="D351" s="5" t="s">
        <v>98</v>
      </c>
      <c r="E351" s="6">
        <v>30</v>
      </c>
      <c r="F351" s="3">
        <v>6</v>
      </c>
      <c r="G351" s="54">
        <v>2</v>
      </c>
      <c r="H351" s="54">
        <v>1</v>
      </c>
      <c r="I351" s="54">
        <v>0</v>
      </c>
      <c r="J351" s="54">
        <v>1</v>
      </c>
      <c r="K351" s="54">
        <v>1</v>
      </c>
      <c r="L351" s="3">
        <v>1</v>
      </c>
      <c r="M351" s="3">
        <v>1</v>
      </c>
      <c r="N351" s="3">
        <v>0</v>
      </c>
      <c r="O351" s="3">
        <v>0</v>
      </c>
      <c r="P351" s="3">
        <f t="shared" si="221"/>
        <v>15</v>
      </c>
      <c r="Q351" s="3">
        <v>0</v>
      </c>
      <c r="R351" s="3">
        <v>2</v>
      </c>
      <c r="S351" s="4">
        <v>2</v>
      </c>
      <c r="T351" s="4">
        <v>1</v>
      </c>
      <c r="U351" s="16">
        <f t="shared" si="222"/>
        <v>30</v>
      </c>
    </row>
    <row r="352" spans="1:21" ht="14.1" customHeight="1" x14ac:dyDescent="0.25">
      <c r="A352" s="5">
        <v>235</v>
      </c>
      <c r="B352" s="19" t="s">
        <v>131</v>
      </c>
      <c r="C352" s="5">
        <v>87</v>
      </c>
      <c r="D352" s="5" t="s">
        <v>107</v>
      </c>
      <c r="E352" s="6">
        <v>36</v>
      </c>
      <c r="F352" s="3">
        <v>12</v>
      </c>
      <c r="G352" s="54">
        <v>1</v>
      </c>
      <c r="H352" s="54">
        <v>1</v>
      </c>
      <c r="I352" s="54">
        <v>0</v>
      </c>
      <c r="J352" s="54">
        <v>0</v>
      </c>
      <c r="K352" s="54">
        <v>1</v>
      </c>
      <c r="L352" s="3">
        <v>1</v>
      </c>
      <c r="M352" s="3">
        <v>0</v>
      </c>
      <c r="N352" s="3">
        <v>0</v>
      </c>
      <c r="O352" s="3">
        <v>0</v>
      </c>
      <c r="P352" s="3">
        <f t="shared" si="221"/>
        <v>18</v>
      </c>
      <c r="Q352" s="3">
        <v>0</v>
      </c>
      <c r="R352" s="3">
        <v>2</v>
      </c>
      <c r="S352" s="4">
        <v>2</v>
      </c>
      <c r="T352" s="4">
        <v>1</v>
      </c>
      <c r="U352" s="16">
        <f t="shared" si="222"/>
        <v>36</v>
      </c>
    </row>
    <row r="353" spans="1:21" ht="14.1" customHeight="1" x14ac:dyDescent="0.25">
      <c r="A353" s="5"/>
      <c r="B353" s="19"/>
      <c r="C353" s="5"/>
      <c r="D353" s="5"/>
      <c r="E353" s="16">
        <f>+E349+E350+E351+E352</f>
        <v>162</v>
      </c>
      <c r="F353" s="16">
        <f t="shared" ref="F353:T353" si="223">+F349+F350+F351+F352</f>
        <v>45</v>
      </c>
      <c r="G353" s="16">
        <f t="shared" si="223"/>
        <v>7</v>
      </c>
      <c r="H353" s="16">
        <f t="shared" si="223"/>
        <v>6</v>
      </c>
      <c r="I353" s="16">
        <f t="shared" si="223"/>
        <v>2</v>
      </c>
      <c r="J353" s="16">
        <f t="shared" si="223"/>
        <v>1</v>
      </c>
      <c r="K353" s="16">
        <f t="shared" si="223"/>
        <v>4</v>
      </c>
      <c r="L353" s="16">
        <f t="shared" si="223"/>
        <v>5</v>
      </c>
      <c r="M353" s="16">
        <f t="shared" si="223"/>
        <v>3</v>
      </c>
      <c r="N353" s="16">
        <f t="shared" si="223"/>
        <v>0</v>
      </c>
      <c r="O353" s="16">
        <f t="shared" si="223"/>
        <v>0</v>
      </c>
      <c r="P353" s="16">
        <f t="shared" si="223"/>
        <v>81</v>
      </c>
      <c r="Q353" s="16">
        <f t="shared" si="223"/>
        <v>0</v>
      </c>
      <c r="R353" s="16">
        <f t="shared" si="223"/>
        <v>8</v>
      </c>
      <c r="S353" s="16">
        <f t="shared" si="223"/>
        <v>8</v>
      </c>
      <c r="T353" s="16">
        <f t="shared" si="223"/>
        <v>4</v>
      </c>
      <c r="U353" s="16">
        <f t="shared" si="222"/>
        <v>162</v>
      </c>
    </row>
    <row r="354" spans="1:21" ht="14.1" customHeight="1" x14ac:dyDescent="0.25">
      <c r="A354" s="5"/>
      <c r="B354" s="19"/>
      <c r="C354" s="5"/>
      <c r="D354" s="5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1:21" ht="14.1" customHeight="1" x14ac:dyDescent="0.25">
      <c r="A355" s="5">
        <v>236</v>
      </c>
      <c r="B355" s="18" t="s">
        <v>195</v>
      </c>
      <c r="C355" s="5">
        <v>34</v>
      </c>
      <c r="D355" s="5" t="s">
        <v>99</v>
      </c>
      <c r="E355" s="5">
        <v>40</v>
      </c>
      <c r="F355" s="3">
        <v>11</v>
      </c>
      <c r="G355" s="54">
        <v>2</v>
      </c>
      <c r="H355" s="54">
        <v>2</v>
      </c>
      <c r="I355" s="54">
        <v>0</v>
      </c>
      <c r="J355" s="54">
        <v>0</v>
      </c>
      <c r="K355" s="54">
        <f t="shared" ref="K355:K356" si="224">P355*5/100</f>
        <v>1</v>
      </c>
      <c r="L355" s="3">
        <v>2</v>
      </c>
      <c r="M355" s="3">
        <v>0</v>
      </c>
      <c r="N355" s="3">
        <v>0</v>
      </c>
      <c r="O355" s="3">
        <v>0</v>
      </c>
      <c r="P355" s="3">
        <f t="shared" ref="P355:P357" si="225">E355/2</f>
        <v>20</v>
      </c>
      <c r="Q355" s="3">
        <v>0</v>
      </c>
      <c r="R355" s="3">
        <v>2</v>
      </c>
      <c r="S355" s="4">
        <f t="shared" ref="S355:S356" si="226">P355*10%</f>
        <v>2</v>
      </c>
      <c r="T355" s="4">
        <f t="shared" ref="T355:T356" si="227">P355*5/100</f>
        <v>1</v>
      </c>
      <c r="U355" s="16">
        <f t="shared" si="222"/>
        <v>40</v>
      </c>
    </row>
    <row r="356" spans="1:21" ht="14.1" customHeight="1" x14ac:dyDescent="0.25">
      <c r="A356" s="5">
        <v>236</v>
      </c>
      <c r="B356" s="18" t="s">
        <v>132</v>
      </c>
      <c r="C356" s="5">
        <v>35</v>
      </c>
      <c r="D356" s="5" t="s">
        <v>125</v>
      </c>
      <c r="E356" s="5">
        <v>40</v>
      </c>
      <c r="F356" s="3">
        <v>11</v>
      </c>
      <c r="G356" s="54">
        <v>2</v>
      </c>
      <c r="H356" s="54">
        <v>2</v>
      </c>
      <c r="I356" s="54">
        <v>0</v>
      </c>
      <c r="J356" s="54">
        <v>0</v>
      </c>
      <c r="K356" s="54">
        <f t="shared" si="224"/>
        <v>1</v>
      </c>
      <c r="L356" s="3">
        <v>2</v>
      </c>
      <c r="M356" s="3">
        <v>0</v>
      </c>
      <c r="N356" s="3">
        <v>0</v>
      </c>
      <c r="O356" s="3">
        <v>0</v>
      </c>
      <c r="P356" s="3">
        <f t="shared" si="225"/>
        <v>20</v>
      </c>
      <c r="Q356" s="3">
        <v>0</v>
      </c>
      <c r="R356" s="3">
        <v>2</v>
      </c>
      <c r="S356" s="4">
        <f t="shared" si="226"/>
        <v>2</v>
      </c>
      <c r="T356" s="4">
        <f t="shared" si="227"/>
        <v>1</v>
      </c>
      <c r="U356" s="16">
        <f t="shared" si="222"/>
        <v>40</v>
      </c>
    </row>
    <row r="357" spans="1:21" ht="14.1" customHeight="1" x14ac:dyDescent="0.25">
      <c r="A357" s="5">
        <v>236</v>
      </c>
      <c r="B357" s="18" t="s">
        <v>132</v>
      </c>
      <c r="C357" s="5">
        <v>77</v>
      </c>
      <c r="D357" s="5" t="s">
        <v>102</v>
      </c>
      <c r="E357" s="5">
        <v>36</v>
      </c>
      <c r="F357" s="3">
        <v>10</v>
      </c>
      <c r="G357" s="54">
        <v>2</v>
      </c>
      <c r="H357" s="54">
        <v>1</v>
      </c>
      <c r="I357" s="54">
        <v>1</v>
      </c>
      <c r="J357" s="54">
        <v>0</v>
      </c>
      <c r="K357" s="54">
        <v>1</v>
      </c>
      <c r="L357" s="3">
        <v>1</v>
      </c>
      <c r="M357" s="3">
        <v>0</v>
      </c>
      <c r="N357" s="3">
        <v>0</v>
      </c>
      <c r="O357" s="3">
        <v>0</v>
      </c>
      <c r="P357" s="3">
        <f t="shared" si="225"/>
        <v>18</v>
      </c>
      <c r="Q357" s="3">
        <v>0</v>
      </c>
      <c r="R357" s="3">
        <v>2</v>
      </c>
      <c r="S357" s="4">
        <v>2</v>
      </c>
      <c r="T357" s="4">
        <v>1</v>
      </c>
      <c r="U357" s="16">
        <f t="shared" si="222"/>
        <v>36</v>
      </c>
    </row>
    <row r="358" spans="1:21" ht="14.1" customHeight="1" x14ac:dyDescent="0.25">
      <c r="A358" s="5"/>
      <c r="B358" s="18"/>
      <c r="C358" s="5"/>
      <c r="D358" s="5"/>
      <c r="E358" s="16">
        <f>+E355+E356+E357</f>
        <v>116</v>
      </c>
      <c r="F358" s="16">
        <f t="shared" ref="F358:T358" si="228">+F355+F356+F357</f>
        <v>32</v>
      </c>
      <c r="G358" s="16">
        <f t="shared" si="228"/>
        <v>6</v>
      </c>
      <c r="H358" s="16">
        <f t="shared" si="228"/>
        <v>5</v>
      </c>
      <c r="I358" s="16">
        <f t="shared" si="228"/>
        <v>1</v>
      </c>
      <c r="J358" s="16">
        <f t="shared" si="228"/>
        <v>0</v>
      </c>
      <c r="K358" s="16">
        <f t="shared" si="228"/>
        <v>3</v>
      </c>
      <c r="L358" s="16">
        <f t="shared" si="228"/>
        <v>5</v>
      </c>
      <c r="M358" s="16">
        <f t="shared" si="228"/>
        <v>0</v>
      </c>
      <c r="N358" s="16">
        <f t="shared" si="228"/>
        <v>0</v>
      </c>
      <c r="O358" s="16">
        <f t="shared" si="228"/>
        <v>0</v>
      </c>
      <c r="P358" s="16">
        <f t="shared" si="228"/>
        <v>58</v>
      </c>
      <c r="Q358" s="16">
        <f t="shared" si="228"/>
        <v>0</v>
      </c>
      <c r="R358" s="16">
        <f t="shared" si="228"/>
        <v>6</v>
      </c>
      <c r="S358" s="16">
        <f t="shared" si="228"/>
        <v>6</v>
      </c>
      <c r="T358" s="16">
        <f t="shared" si="228"/>
        <v>3</v>
      </c>
      <c r="U358" s="16">
        <f t="shared" si="222"/>
        <v>116</v>
      </c>
    </row>
    <row r="359" spans="1:21" ht="14.1" customHeight="1" x14ac:dyDescent="0.25">
      <c r="A359" s="5"/>
      <c r="B359" s="18"/>
      <c r="C359" s="5"/>
      <c r="D359" s="5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 spans="1:21" ht="14.1" customHeight="1" x14ac:dyDescent="0.25">
      <c r="A360" s="5">
        <v>237</v>
      </c>
      <c r="B360" s="18" t="s">
        <v>133</v>
      </c>
      <c r="C360" s="5">
        <v>34</v>
      </c>
      <c r="D360" s="5" t="s">
        <v>99</v>
      </c>
      <c r="E360" s="5">
        <v>30</v>
      </c>
      <c r="F360" s="3">
        <v>8</v>
      </c>
      <c r="G360" s="54">
        <v>2</v>
      </c>
      <c r="H360" s="54">
        <v>1</v>
      </c>
      <c r="I360" s="54">
        <v>0</v>
      </c>
      <c r="J360" s="54">
        <v>0</v>
      </c>
      <c r="K360" s="54">
        <v>1</v>
      </c>
      <c r="L360" s="3">
        <v>1</v>
      </c>
      <c r="M360" s="3">
        <v>0</v>
      </c>
      <c r="N360" s="3">
        <v>0</v>
      </c>
      <c r="O360" s="3">
        <v>0</v>
      </c>
      <c r="P360" s="3">
        <f t="shared" ref="P360:P362" si="229">E360/2</f>
        <v>15</v>
      </c>
      <c r="Q360" s="3">
        <v>0</v>
      </c>
      <c r="R360" s="3">
        <v>2</v>
      </c>
      <c r="S360" s="4">
        <v>2</v>
      </c>
      <c r="T360" s="4">
        <v>1</v>
      </c>
      <c r="U360" s="16">
        <f t="shared" si="222"/>
        <v>30</v>
      </c>
    </row>
    <row r="361" spans="1:21" ht="14.1" customHeight="1" x14ac:dyDescent="0.25">
      <c r="A361" s="5">
        <v>237</v>
      </c>
      <c r="B361" s="18" t="s">
        <v>133</v>
      </c>
      <c r="C361" s="5">
        <v>35</v>
      </c>
      <c r="D361" s="5" t="s">
        <v>125</v>
      </c>
      <c r="E361" s="5">
        <v>30</v>
      </c>
      <c r="F361" s="3">
        <v>9</v>
      </c>
      <c r="G361" s="54">
        <v>1</v>
      </c>
      <c r="H361" s="54">
        <v>1</v>
      </c>
      <c r="I361" s="54">
        <v>0</v>
      </c>
      <c r="J361" s="54">
        <v>0</v>
      </c>
      <c r="K361" s="54">
        <v>1</v>
      </c>
      <c r="L361" s="3">
        <v>1</v>
      </c>
      <c r="M361" s="3">
        <v>0</v>
      </c>
      <c r="N361" s="3">
        <v>0</v>
      </c>
      <c r="O361" s="3">
        <v>0</v>
      </c>
      <c r="P361" s="3">
        <f t="shared" si="229"/>
        <v>15</v>
      </c>
      <c r="Q361" s="3">
        <v>0</v>
      </c>
      <c r="R361" s="3">
        <v>2</v>
      </c>
      <c r="S361" s="4">
        <v>1</v>
      </c>
      <c r="T361" s="4">
        <v>1</v>
      </c>
      <c r="U361" s="16">
        <f t="shared" si="222"/>
        <v>30</v>
      </c>
    </row>
    <row r="362" spans="1:21" ht="14.1" customHeight="1" x14ac:dyDescent="0.25">
      <c r="A362" s="5">
        <v>237</v>
      </c>
      <c r="B362" s="18" t="s">
        <v>133</v>
      </c>
      <c r="C362" s="5">
        <v>77</v>
      </c>
      <c r="D362" s="5" t="s">
        <v>102</v>
      </c>
      <c r="E362" s="5">
        <v>48</v>
      </c>
      <c r="F362" s="3">
        <v>13</v>
      </c>
      <c r="G362" s="54">
        <v>2</v>
      </c>
      <c r="H362" s="54">
        <v>2</v>
      </c>
      <c r="I362" s="54">
        <v>1</v>
      </c>
      <c r="J362" s="54">
        <v>0</v>
      </c>
      <c r="K362" s="54">
        <v>1</v>
      </c>
      <c r="L362" s="3">
        <v>2</v>
      </c>
      <c r="M362" s="3">
        <v>1</v>
      </c>
      <c r="N362" s="3">
        <v>0</v>
      </c>
      <c r="O362" s="3">
        <v>0</v>
      </c>
      <c r="P362" s="3">
        <f t="shared" si="229"/>
        <v>24</v>
      </c>
      <c r="Q362" s="3">
        <v>0</v>
      </c>
      <c r="R362" s="3">
        <v>2</v>
      </c>
      <c r="S362" s="4">
        <v>2</v>
      </c>
      <c r="T362" s="4">
        <v>1</v>
      </c>
      <c r="U362" s="16">
        <f t="shared" si="222"/>
        <v>48</v>
      </c>
    </row>
    <row r="363" spans="1:21" ht="14.1" customHeight="1" x14ac:dyDescent="0.25">
      <c r="A363" s="5"/>
      <c r="B363" s="18"/>
      <c r="C363" s="5"/>
      <c r="D363" s="5"/>
      <c r="E363" s="16">
        <f>+E360+E361+E362</f>
        <v>108</v>
      </c>
      <c r="F363" s="16">
        <f t="shared" ref="F363:U363" si="230">+F360+F361+F362</f>
        <v>30</v>
      </c>
      <c r="G363" s="16">
        <f t="shared" si="230"/>
        <v>5</v>
      </c>
      <c r="H363" s="16">
        <f t="shared" si="230"/>
        <v>4</v>
      </c>
      <c r="I363" s="16">
        <f t="shared" si="230"/>
        <v>1</v>
      </c>
      <c r="J363" s="16">
        <f t="shared" si="230"/>
        <v>0</v>
      </c>
      <c r="K363" s="16">
        <f t="shared" si="230"/>
        <v>3</v>
      </c>
      <c r="L363" s="16">
        <f t="shared" si="230"/>
        <v>4</v>
      </c>
      <c r="M363" s="16">
        <f t="shared" si="230"/>
        <v>1</v>
      </c>
      <c r="N363" s="16">
        <f t="shared" si="230"/>
        <v>0</v>
      </c>
      <c r="O363" s="16">
        <f t="shared" si="230"/>
        <v>0</v>
      </c>
      <c r="P363" s="16">
        <f t="shared" si="230"/>
        <v>54</v>
      </c>
      <c r="Q363" s="16">
        <f t="shared" si="230"/>
        <v>0</v>
      </c>
      <c r="R363" s="16">
        <f t="shared" si="230"/>
        <v>6</v>
      </c>
      <c r="S363" s="16">
        <f t="shared" si="230"/>
        <v>5</v>
      </c>
      <c r="T363" s="16">
        <f t="shared" si="230"/>
        <v>3</v>
      </c>
      <c r="U363" s="16">
        <f t="shared" si="230"/>
        <v>108</v>
      </c>
    </row>
    <row r="364" spans="1:21" ht="14.1" customHeight="1" x14ac:dyDescent="0.25">
      <c r="A364" s="5"/>
      <c r="B364" s="18"/>
      <c r="C364" s="5"/>
      <c r="D364" s="5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1:21" ht="14.1" customHeight="1" x14ac:dyDescent="0.25">
      <c r="A365" s="5">
        <v>238</v>
      </c>
      <c r="B365" s="18" t="s">
        <v>134</v>
      </c>
      <c r="C365" s="5">
        <v>34</v>
      </c>
      <c r="D365" s="5" t="s">
        <v>99</v>
      </c>
      <c r="E365" s="5">
        <v>40</v>
      </c>
      <c r="F365" s="3">
        <v>11</v>
      </c>
      <c r="G365" s="54">
        <v>2</v>
      </c>
      <c r="H365" s="54">
        <v>2</v>
      </c>
      <c r="I365" s="54">
        <v>0</v>
      </c>
      <c r="J365" s="54">
        <v>0</v>
      </c>
      <c r="K365" s="54">
        <f t="shared" ref="K365:K368" si="231">P365*5/100</f>
        <v>1</v>
      </c>
      <c r="L365" s="3">
        <v>2</v>
      </c>
      <c r="M365" s="3">
        <v>0</v>
      </c>
      <c r="N365" s="3">
        <v>0</v>
      </c>
      <c r="O365" s="3">
        <v>0</v>
      </c>
      <c r="P365" s="3">
        <f t="shared" ref="P365:P369" si="232">E365/2</f>
        <v>20</v>
      </c>
      <c r="Q365" s="3">
        <v>0</v>
      </c>
      <c r="R365" s="3">
        <v>2</v>
      </c>
      <c r="S365" s="4">
        <f t="shared" ref="S365:S368" si="233">P365*10%</f>
        <v>2</v>
      </c>
      <c r="T365" s="4">
        <f t="shared" ref="T365:T368" si="234">P365*5/100</f>
        <v>1</v>
      </c>
      <c r="U365" s="16">
        <f t="shared" ref="U365:U369" si="235">F365+G365+H365+I365+J365+K365+L365+M365+N365+O365+P365+Q365+R365</f>
        <v>40</v>
      </c>
    </row>
    <row r="366" spans="1:21" ht="14.1" customHeight="1" x14ac:dyDescent="0.25">
      <c r="A366" s="5">
        <v>238</v>
      </c>
      <c r="B366" s="18" t="s">
        <v>134</v>
      </c>
      <c r="C366" s="5">
        <v>35</v>
      </c>
      <c r="D366" s="5" t="s">
        <v>125</v>
      </c>
      <c r="E366" s="5">
        <v>40</v>
      </c>
      <c r="F366" s="3">
        <v>12</v>
      </c>
      <c r="G366" s="54">
        <v>2</v>
      </c>
      <c r="H366" s="54">
        <v>1</v>
      </c>
      <c r="I366" s="54">
        <v>0</v>
      </c>
      <c r="J366" s="54">
        <v>0</v>
      </c>
      <c r="K366" s="54">
        <f t="shared" si="231"/>
        <v>1</v>
      </c>
      <c r="L366" s="3">
        <v>2</v>
      </c>
      <c r="M366" s="3">
        <v>0</v>
      </c>
      <c r="N366" s="3">
        <v>0</v>
      </c>
      <c r="O366" s="3">
        <v>0</v>
      </c>
      <c r="P366" s="3">
        <f t="shared" si="232"/>
        <v>20</v>
      </c>
      <c r="Q366" s="3">
        <v>0</v>
      </c>
      <c r="R366" s="3">
        <v>2</v>
      </c>
      <c r="S366" s="4">
        <f t="shared" si="233"/>
        <v>2</v>
      </c>
      <c r="T366" s="4">
        <f t="shared" si="234"/>
        <v>1</v>
      </c>
      <c r="U366" s="16">
        <f t="shared" si="235"/>
        <v>40</v>
      </c>
    </row>
    <row r="367" spans="1:21" ht="14.1" customHeight="1" x14ac:dyDescent="0.25">
      <c r="A367" s="5">
        <v>238</v>
      </c>
      <c r="B367" s="18" t="s">
        <v>134</v>
      </c>
      <c r="C367" s="5">
        <v>6</v>
      </c>
      <c r="D367" s="5" t="s">
        <v>98</v>
      </c>
      <c r="E367" s="5">
        <v>30</v>
      </c>
      <c r="F367" s="3">
        <v>8</v>
      </c>
      <c r="G367" s="54">
        <v>1</v>
      </c>
      <c r="H367" s="54">
        <v>1</v>
      </c>
      <c r="I367" s="54">
        <v>0</v>
      </c>
      <c r="J367" s="54">
        <v>1</v>
      </c>
      <c r="K367" s="54">
        <v>1</v>
      </c>
      <c r="L367" s="3">
        <v>1</v>
      </c>
      <c r="M367" s="3">
        <v>0</v>
      </c>
      <c r="N367" s="3">
        <v>0</v>
      </c>
      <c r="O367" s="3">
        <v>0</v>
      </c>
      <c r="P367" s="3">
        <f t="shared" si="232"/>
        <v>15</v>
      </c>
      <c r="Q367" s="3">
        <v>0</v>
      </c>
      <c r="R367" s="3">
        <v>2</v>
      </c>
      <c r="S367" s="4">
        <v>1</v>
      </c>
      <c r="T367" s="4">
        <v>1</v>
      </c>
      <c r="U367" s="16">
        <f t="shared" si="235"/>
        <v>30</v>
      </c>
    </row>
    <row r="368" spans="1:21" ht="14.1" customHeight="1" x14ac:dyDescent="0.25">
      <c r="A368" s="5">
        <v>238</v>
      </c>
      <c r="B368" s="18" t="s">
        <v>134</v>
      </c>
      <c r="C368" s="5">
        <v>77</v>
      </c>
      <c r="D368" s="5" t="s">
        <v>105</v>
      </c>
      <c r="E368" s="5">
        <v>40</v>
      </c>
      <c r="F368" s="3">
        <v>10</v>
      </c>
      <c r="G368" s="54">
        <v>2</v>
      </c>
      <c r="H368" s="54">
        <v>2</v>
      </c>
      <c r="I368" s="54">
        <v>1</v>
      </c>
      <c r="J368" s="54">
        <v>0</v>
      </c>
      <c r="K368" s="54">
        <f t="shared" si="231"/>
        <v>1</v>
      </c>
      <c r="L368" s="3">
        <v>2</v>
      </c>
      <c r="M368" s="3">
        <v>0</v>
      </c>
      <c r="N368" s="3">
        <v>0</v>
      </c>
      <c r="O368" s="3">
        <v>0</v>
      </c>
      <c r="P368" s="3">
        <f t="shared" si="232"/>
        <v>20</v>
      </c>
      <c r="Q368" s="3">
        <v>0</v>
      </c>
      <c r="R368" s="3">
        <v>2</v>
      </c>
      <c r="S368" s="4">
        <f t="shared" si="233"/>
        <v>2</v>
      </c>
      <c r="T368" s="4">
        <f t="shared" si="234"/>
        <v>1</v>
      </c>
      <c r="U368" s="16">
        <f t="shared" si="235"/>
        <v>40</v>
      </c>
    </row>
    <row r="369" spans="1:21" ht="14.1" customHeight="1" x14ac:dyDescent="0.25">
      <c r="A369" s="5">
        <v>238</v>
      </c>
      <c r="B369" s="18" t="s">
        <v>134</v>
      </c>
      <c r="C369" s="5">
        <v>77</v>
      </c>
      <c r="D369" s="5" t="s">
        <v>102</v>
      </c>
      <c r="E369" s="5">
        <v>50</v>
      </c>
      <c r="F369" s="7">
        <v>14</v>
      </c>
      <c r="G369" s="54">
        <v>2</v>
      </c>
      <c r="H369" s="54">
        <f t="shared" ref="H369" si="236">P369*8/100</f>
        <v>2</v>
      </c>
      <c r="I369" s="54">
        <v>1</v>
      </c>
      <c r="J369" s="54">
        <v>0</v>
      </c>
      <c r="K369" s="54">
        <v>1</v>
      </c>
      <c r="L369" s="3">
        <f t="shared" ref="L369" si="237">P369*8%</f>
        <v>2</v>
      </c>
      <c r="M369" s="3">
        <v>1</v>
      </c>
      <c r="N369" s="3">
        <v>0</v>
      </c>
      <c r="O369" s="3">
        <v>0</v>
      </c>
      <c r="P369" s="3">
        <f t="shared" si="232"/>
        <v>25</v>
      </c>
      <c r="Q369" s="3">
        <v>0</v>
      </c>
      <c r="R369" s="3">
        <v>2</v>
      </c>
      <c r="S369" s="4">
        <v>3</v>
      </c>
      <c r="T369" s="4">
        <v>1</v>
      </c>
      <c r="U369" s="16">
        <f t="shared" si="235"/>
        <v>50</v>
      </c>
    </row>
    <row r="370" spans="1:21" ht="14.1" customHeight="1" x14ac:dyDescent="0.25">
      <c r="A370" s="5"/>
      <c r="B370" s="18"/>
      <c r="C370" s="5"/>
      <c r="D370" s="5"/>
      <c r="E370" s="16">
        <f>+E365+E366+E367+E368+E369</f>
        <v>200</v>
      </c>
      <c r="F370" s="16">
        <f t="shared" ref="F370:U370" si="238">+F365+F366+F367+F368+F369</f>
        <v>55</v>
      </c>
      <c r="G370" s="16">
        <f t="shared" si="238"/>
        <v>9</v>
      </c>
      <c r="H370" s="16">
        <f t="shared" si="238"/>
        <v>8</v>
      </c>
      <c r="I370" s="16">
        <f t="shared" si="238"/>
        <v>2</v>
      </c>
      <c r="J370" s="16">
        <f t="shared" si="238"/>
        <v>1</v>
      </c>
      <c r="K370" s="16">
        <f t="shared" si="238"/>
        <v>5</v>
      </c>
      <c r="L370" s="16">
        <f t="shared" si="238"/>
        <v>9</v>
      </c>
      <c r="M370" s="16">
        <f t="shared" si="238"/>
        <v>1</v>
      </c>
      <c r="N370" s="16">
        <f t="shared" si="238"/>
        <v>0</v>
      </c>
      <c r="O370" s="16">
        <f t="shared" si="238"/>
        <v>0</v>
      </c>
      <c r="P370" s="16">
        <f t="shared" si="238"/>
        <v>100</v>
      </c>
      <c r="Q370" s="16">
        <f t="shared" si="238"/>
        <v>0</v>
      </c>
      <c r="R370" s="16">
        <f t="shared" si="238"/>
        <v>10</v>
      </c>
      <c r="S370" s="16">
        <f t="shared" si="238"/>
        <v>10</v>
      </c>
      <c r="T370" s="16">
        <f t="shared" si="238"/>
        <v>5</v>
      </c>
      <c r="U370" s="16">
        <f t="shared" si="238"/>
        <v>200</v>
      </c>
    </row>
    <row r="371" spans="1:21" ht="14.1" customHeight="1" x14ac:dyDescent="0.25">
      <c r="A371" s="5"/>
      <c r="B371" s="18"/>
      <c r="C371" s="5"/>
      <c r="D371" s="5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1:21" ht="14.1" customHeight="1" x14ac:dyDescent="0.25">
      <c r="A372" s="5">
        <v>240</v>
      </c>
      <c r="B372" s="19" t="s">
        <v>137</v>
      </c>
      <c r="C372" s="5">
        <v>56</v>
      </c>
      <c r="D372" s="5" t="s">
        <v>128</v>
      </c>
      <c r="E372" s="5">
        <v>35</v>
      </c>
      <c r="F372" s="3">
        <v>10</v>
      </c>
      <c r="G372" s="54">
        <v>2</v>
      </c>
      <c r="H372" s="54">
        <v>1</v>
      </c>
      <c r="I372" s="54">
        <v>0</v>
      </c>
      <c r="J372" s="54">
        <v>0</v>
      </c>
      <c r="K372" s="54">
        <v>1</v>
      </c>
      <c r="L372" s="3">
        <v>1</v>
      </c>
      <c r="M372" s="3">
        <v>0</v>
      </c>
      <c r="N372" s="3">
        <v>0</v>
      </c>
      <c r="O372" s="3">
        <v>0</v>
      </c>
      <c r="P372" s="3">
        <v>18</v>
      </c>
      <c r="Q372" s="3">
        <v>0</v>
      </c>
      <c r="R372" s="3">
        <v>2</v>
      </c>
      <c r="S372" s="4">
        <v>2</v>
      </c>
      <c r="T372" s="4">
        <v>1</v>
      </c>
      <c r="U372" s="16">
        <f t="shared" ref="U372:U377" si="239">F372+G372+H372+I372+J372+K372+L372+M372+N372+O372+P372+Q372+R372</f>
        <v>35</v>
      </c>
    </row>
    <row r="373" spans="1:21" ht="14.1" customHeight="1" x14ac:dyDescent="0.25">
      <c r="A373" s="5">
        <v>240</v>
      </c>
      <c r="B373" s="19" t="s">
        <v>137</v>
      </c>
      <c r="C373" s="5">
        <v>57</v>
      </c>
      <c r="D373" s="5" t="s">
        <v>101</v>
      </c>
      <c r="E373" s="5">
        <v>50</v>
      </c>
      <c r="F373" s="7">
        <v>14</v>
      </c>
      <c r="G373" s="54">
        <v>2</v>
      </c>
      <c r="H373" s="54">
        <f t="shared" ref="H373" si="240">P373*8/100</f>
        <v>2</v>
      </c>
      <c r="I373" s="54">
        <v>1</v>
      </c>
      <c r="J373" s="54">
        <v>0</v>
      </c>
      <c r="K373" s="54">
        <v>1</v>
      </c>
      <c r="L373" s="3">
        <f t="shared" ref="L373" si="241">P373*8%</f>
        <v>2</v>
      </c>
      <c r="M373" s="3">
        <v>1</v>
      </c>
      <c r="N373" s="3">
        <v>0</v>
      </c>
      <c r="O373" s="3">
        <v>0</v>
      </c>
      <c r="P373" s="3">
        <f t="shared" ref="P373:P377" si="242">E373/2</f>
        <v>25</v>
      </c>
      <c r="Q373" s="3">
        <v>0</v>
      </c>
      <c r="R373" s="3">
        <v>2</v>
      </c>
      <c r="S373" s="4">
        <v>2</v>
      </c>
      <c r="T373" s="4">
        <v>1</v>
      </c>
      <c r="U373" s="16">
        <f t="shared" si="239"/>
        <v>50</v>
      </c>
    </row>
    <row r="374" spans="1:21" ht="14.1" customHeight="1" x14ac:dyDescent="0.25">
      <c r="A374" s="5">
        <v>240</v>
      </c>
      <c r="B374" s="19" t="s">
        <v>137</v>
      </c>
      <c r="C374" s="5">
        <v>76</v>
      </c>
      <c r="D374" s="5" t="s">
        <v>105</v>
      </c>
      <c r="E374" s="5">
        <v>30</v>
      </c>
      <c r="F374" s="3">
        <v>8</v>
      </c>
      <c r="G374" s="54">
        <v>1</v>
      </c>
      <c r="H374" s="54">
        <v>1</v>
      </c>
      <c r="I374" s="54">
        <v>0</v>
      </c>
      <c r="J374" s="54">
        <v>1</v>
      </c>
      <c r="K374" s="54">
        <v>1</v>
      </c>
      <c r="L374" s="3">
        <v>1</v>
      </c>
      <c r="M374" s="3">
        <v>0</v>
      </c>
      <c r="N374" s="3">
        <v>0</v>
      </c>
      <c r="O374" s="3">
        <v>0</v>
      </c>
      <c r="P374" s="3">
        <f t="shared" si="242"/>
        <v>15</v>
      </c>
      <c r="Q374" s="3">
        <v>0</v>
      </c>
      <c r="R374" s="3">
        <v>2</v>
      </c>
      <c r="S374" s="4">
        <v>2</v>
      </c>
      <c r="T374" s="4">
        <v>1</v>
      </c>
      <c r="U374" s="16">
        <f t="shared" si="239"/>
        <v>30</v>
      </c>
    </row>
    <row r="375" spans="1:21" ht="14.1" customHeight="1" x14ac:dyDescent="0.25">
      <c r="A375" s="5">
        <v>240</v>
      </c>
      <c r="B375" s="19" t="s">
        <v>137</v>
      </c>
      <c r="C375" s="5">
        <v>41</v>
      </c>
      <c r="D375" s="7" t="s">
        <v>100</v>
      </c>
      <c r="E375" s="5">
        <v>25</v>
      </c>
      <c r="F375" s="3">
        <v>8</v>
      </c>
      <c r="G375" s="54">
        <v>1</v>
      </c>
      <c r="H375" s="54">
        <v>1</v>
      </c>
      <c r="I375" s="54">
        <v>0</v>
      </c>
      <c r="J375" s="54">
        <v>0</v>
      </c>
      <c r="K375" s="54">
        <v>0</v>
      </c>
      <c r="L375" s="3">
        <v>1</v>
      </c>
      <c r="M375" s="3">
        <v>0</v>
      </c>
      <c r="N375" s="3">
        <v>0</v>
      </c>
      <c r="O375" s="3">
        <v>0</v>
      </c>
      <c r="P375" s="3">
        <v>12</v>
      </c>
      <c r="Q375" s="3">
        <v>0</v>
      </c>
      <c r="R375" s="3">
        <v>2</v>
      </c>
      <c r="S375" s="4">
        <v>1</v>
      </c>
      <c r="T375" s="4">
        <v>1</v>
      </c>
      <c r="U375" s="16">
        <f t="shared" si="239"/>
        <v>25</v>
      </c>
    </row>
    <row r="376" spans="1:21" ht="14.1" customHeight="1" x14ac:dyDescent="0.25">
      <c r="A376" s="5">
        <v>240</v>
      </c>
      <c r="B376" s="19" t="s">
        <v>137</v>
      </c>
      <c r="C376" s="5">
        <v>77</v>
      </c>
      <c r="D376" s="5" t="s">
        <v>102</v>
      </c>
      <c r="E376" s="5">
        <v>55</v>
      </c>
      <c r="F376" s="3">
        <v>15</v>
      </c>
      <c r="G376" s="54">
        <v>3</v>
      </c>
      <c r="H376" s="54">
        <v>2</v>
      </c>
      <c r="I376" s="54">
        <v>1</v>
      </c>
      <c r="J376" s="54">
        <v>0</v>
      </c>
      <c r="K376" s="54">
        <v>1</v>
      </c>
      <c r="L376" s="3">
        <v>2</v>
      </c>
      <c r="M376" s="3">
        <v>1</v>
      </c>
      <c r="N376" s="3">
        <v>0</v>
      </c>
      <c r="O376" s="3">
        <v>0</v>
      </c>
      <c r="P376" s="3">
        <v>28</v>
      </c>
      <c r="Q376" s="3">
        <v>0</v>
      </c>
      <c r="R376" s="3">
        <v>2</v>
      </c>
      <c r="S376" s="4">
        <v>3</v>
      </c>
      <c r="T376" s="4">
        <v>1</v>
      </c>
      <c r="U376" s="16">
        <f t="shared" si="239"/>
        <v>55</v>
      </c>
    </row>
    <row r="377" spans="1:21" ht="14.1" customHeight="1" x14ac:dyDescent="0.25">
      <c r="A377" s="5">
        <v>240</v>
      </c>
      <c r="B377" s="19" t="s">
        <v>137</v>
      </c>
      <c r="C377" s="5">
        <v>88</v>
      </c>
      <c r="D377" s="5" t="s">
        <v>138</v>
      </c>
      <c r="E377" s="5">
        <v>40</v>
      </c>
      <c r="F377" s="3">
        <v>11</v>
      </c>
      <c r="G377" s="54">
        <v>2</v>
      </c>
      <c r="H377" s="54">
        <v>2</v>
      </c>
      <c r="I377" s="54">
        <v>0</v>
      </c>
      <c r="J377" s="54">
        <v>0</v>
      </c>
      <c r="K377" s="54">
        <f t="shared" ref="K377" si="243">P377*5/100</f>
        <v>1</v>
      </c>
      <c r="L377" s="3">
        <v>2</v>
      </c>
      <c r="M377" s="3">
        <v>0</v>
      </c>
      <c r="N377" s="3">
        <v>0</v>
      </c>
      <c r="O377" s="3">
        <v>0</v>
      </c>
      <c r="P377" s="3">
        <f t="shared" si="242"/>
        <v>20</v>
      </c>
      <c r="Q377" s="3">
        <v>0</v>
      </c>
      <c r="R377" s="3">
        <v>2</v>
      </c>
      <c r="S377" s="4">
        <f t="shared" ref="S377" si="244">P377*10%</f>
        <v>2</v>
      </c>
      <c r="T377" s="4">
        <v>1</v>
      </c>
      <c r="U377" s="16">
        <f t="shared" si="239"/>
        <v>40</v>
      </c>
    </row>
    <row r="378" spans="1:21" ht="14.1" customHeight="1" x14ac:dyDescent="0.25">
      <c r="A378" s="5"/>
      <c r="B378" s="19"/>
      <c r="C378" s="5"/>
      <c r="D378" s="5"/>
      <c r="E378" s="16">
        <f>+E372+E373+E374+E375+E376+E377</f>
        <v>235</v>
      </c>
      <c r="F378" s="16">
        <f t="shared" ref="F378:U378" si="245">+F372+F373+F374+F375+F376+F377</f>
        <v>66</v>
      </c>
      <c r="G378" s="16">
        <f t="shared" si="245"/>
        <v>11</v>
      </c>
      <c r="H378" s="16">
        <f t="shared" si="245"/>
        <v>9</v>
      </c>
      <c r="I378" s="16">
        <f t="shared" si="245"/>
        <v>2</v>
      </c>
      <c r="J378" s="16">
        <f t="shared" si="245"/>
        <v>1</v>
      </c>
      <c r="K378" s="16">
        <f t="shared" si="245"/>
        <v>5</v>
      </c>
      <c r="L378" s="16">
        <f t="shared" si="245"/>
        <v>9</v>
      </c>
      <c r="M378" s="16">
        <f t="shared" si="245"/>
        <v>2</v>
      </c>
      <c r="N378" s="16">
        <f t="shared" si="245"/>
        <v>0</v>
      </c>
      <c r="O378" s="16">
        <f t="shared" si="245"/>
        <v>0</v>
      </c>
      <c r="P378" s="16">
        <f t="shared" si="245"/>
        <v>118</v>
      </c>
      <c r="Q378" s="16">
        <f t="shared" si="245"/>
        <v>0</v>
      </c>
      <c r="R378" s="16">
        <f t="shared" si="245"/>
        <v>12</v>
      </c>
      <c r="S378" s="16">
        <f t="shared" si="245"/>
        <v>12</v>
      </c>
      <c r="T378" s="16">
        <f t="shared" si="245"/>
        <v>6</v>
      </c>
      <c r="U378" s="16">
        <f t="shared" si="245"/>
        <v>235</v>
      </c>
    </row>
    <row r="379" spans="1:21" ht="14.1" customHeight="1" x14ac:dyDescent="0.25">
      <c r="A379" s="5"/>
      <c r="B379" s="19"/>
      <c r="C379" s="5"/>
      <c r="D379" s="5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1:21" ht="14.1" customHeight="1" x14ac:dyDescent="0.25">
      <c r="A380" s="5">
        <v>241</v>
      </c>
      <c r="B380" s="19" t="s">
        <v>139</v>
      </c>
      <c r="C380" s="5">
        <v>5</v>
      </c>
      <c r="D380" s="5" t="s">
        <v>97</v>
      </c>
      <c r="E380" s="5">
        <v>48</v>
      </c>
      <c r="F380" s="3">
        <v>14</v>
      </c>
      <c r="G380" s="54">
        <v>2</v>
      </c>
      <c r="H380" s="54">
        <v>2</v>
      </c>
      <c r="I380" s="54">
        <v>0</v>
      </c>
      <c r="J380" s="54">
        <v>0</v>
      </c>
      <c r="K380" s="54">
        <v>1</v>
      </c>
      <c r="L380" s="3">
        <v>2</v>
      </c>
      <c r="M380" s="3">
        <v>1</v>
      </c>
      <c r="N380" s="3">
        <v>0</v>
      </c>
      <c r="O380" s="3">
        <v>0</v>
      </c>
      <c r="P380" s="3">
        <f t="shared" ref="P380:P391" si="246">E380/2</f>
        <v>24</v>
      </c>
      <c r="Q380" s="3">
        <v>0</v>
      </c>
      <c r="R380" s="3">
        <v>2</v>
      </c>
      <c r="S380" s="4">
        <v>2</v>
      </c>
      <c r="T380" s="4">
        <v>1</v>
      </c>
      <c r="U380" s="16">
        <f t="shared" ref="U380:U391" si="247">F380+G380+H380+I380+J380+K380+L380+M380+N380+O380+P380+Q380+R380</f>
        <v>48</v>
      </c>
    </row>
    <row r="381" spans="1:21" ht="14.1" customHeight="1" x14ac:dyDescent="0.25">
      <c r="A381" s="5">
        <v>241</v>
      </c>
      <c r="B381" s="19" t="s">
        <v>139</v>
      </c>
      <c r="C381" s="5">
        <v>6</v>
      </c>
      <c r="D381" s="5" t="s">
        <v>98</v>
      </c>
      <c r="E381" s="5">
        <v>36</v>
      </c>
      <c r="F381" s="3">
        <v>11</v>
      </c>
      <c r="G381" s="54">
        <v>2</v>
      </c>
      <c r="H381" s="54">
        <v>1</v>
      </c>
      <c r="I381" s="54">
        <v>0</v>
      </c>
      <c r="J381" s="54">
        <v>0</v>
      </c>
      <c r="K381" s="54">
        <v>1</v>
      </c>
      <c r="L381" s="3">
        <v>1</v>
      </c>
      <c r="M381" s="3">
        <v>0</v>
      </c>
      <c r="N381" s="3">
        <v>0</v>
      </c>
      <c r="O381" s="3">
        <v>0</v>
      </c>
      <c r="P381" s="3">
        <f t="shared" si="246"/>
        <v>18</v>
      </c>
      <c r="Q381" s="3">
        <v>0</v>
      </c>
      <c r="R381" s="3">
        <v>2</v>
      </c>
      <c r="S381" s="4">
        <v>2</v>
      </c>
      <c r="T381" s="4">
        <v>1</v>
      </c>
      <c r="U381" s="16">
        <f t="shared" si="247"/>
        <v>36</v>
      </c>
    </row>
    <row r="382" spans="1:21" ht="14.1" customHeight="1" x14ac:dyDescent="0.25">
      <c r="A382" s="6">
        <v>241</v>
      </c>
      <c r="B382" s="19" t="s">
        <v>139</v>
      </c>
      <c r="C382" s="6">
        <v>26</v>
      </c>
      <c r="D382" s="6" t="s">
        <v>123</v>
      </c>
      <c r="E382" s="6">
        <v>30</v>
      </c>
      <c r="F382" s="3">
        <v>9</v>
      </c>
      <c r="G382" s="54">
        <v>1</v>
      </c>
      <c r="H382" s="54">
        <v>1</v>
      </c>
      <c r="I382" s="54">
        <v>0</v>
      </c>
      <c r="J382" s="54">
        <v>0</v>
      </c>
      <c r="K382" s="54">
        <v>1</v>
      </c>
      <c r="L382" s="3">
        <v>1</v>
      </c>
      <c r="M382" s="3">
        <v>0</v>
      </c>
      <c r="N382" s="3">
        <v>0</v>
      </c>
      <c r="O382" s="3">
        <v>0</v>
      </c>
      <c r="P382" s="3">
        <f t="shared" si="246"/>
        <v>15</v>
      </c>
      <c r="Q382" s="3">
        <v>0</v>
      </c>
      <c r="R382" s="3">
        <v>2</v>
      </c>
      <c r="S382" s="4">
        <v>2</v>
      </c>
      <c r="T382" s="4">
        <v>1</v>
      </c>
      <c r="U382" s="16">
        <f t="shared" si="247"/>
        <v>30</v>
      </c>
    </row>
    <row r="383" spans="1:21" ht="14.1" customHeight="1" x14ac:dyDescent="0.25">
      <c r="A383" s="7">
        <v>241</v>
      </c>
      <c r="B383" s="9" t="s">
        <v>139</v>
      </c>
      <c r="C383" s="7">
        <v>29</v>
      </c>
      <c r="D383" s="7" t="s">
        <v>109</v>
      </c>
      <c r="E383" s="7">
        <v>30</v>
      </c>
      <c r="F383" s="3">
        <v>9</v>
      </c>
      <c r="G383" s="54">
        <v>1</v>
      </c>
      <c r="H383" s="54">
        <v>1</v>
      </c>
      <c r="I383" s="54">
        <v>0</v>
      </c>
      <c r="J383" s="54">
        <v>0</v>
      </c>
      <c r="K383" s="54">
        <v>1</v>
      </c>
      <c r="L383" s="3">
        <v>1</v>
      </c>
      <c r="M383" s="3">
        <v>0</v>
      </c>
      <c r="N383" s="3">
        <v>0</v>
      </c>
      <c r="O383" s="3">
        <v>0</v>
      </c>
      <c r="P383" s="3">
        <f t="shared" si="246"/>
        <v>15</v>
      </c>
      <c r="Q383" s="3">
        <v>0</v>
      </c>
      <c r="R383" s="3">
        <v>2</v>
      </c>
      <c r="S383" s="4">
        <v>2</v>
      </c>
      <c r="T383" s="4">
        <v>1</v>
      </c>
      <c r="U383" s="16">
        <f t="shared" si="247"/>
        <v>30</v>
      </c>
    </row>
    <row r="384" spans="1:21" ht="14.1" customHeight="1" x14ac:dyDescent="0.25">
      <c r="A384" s="7">
        <v>241</v>
      </c>
      <c r="B384" s="9" t="s">
        <v>139</v>
      </c>
      <c r="C384" s="7">
        <v>34</v>
      </c>
      <c r="D384" s="7" t="s">
        <v>99</v>
      </c>
      <c r="E384" s="7">
        <v>40</v>
      </c>
      <c r="F384" s="3">
        <v>11</v>
      </c>
      <c r="G384" s="54">
        <v>2</v>
      </c>
      <c r="H384" s="54">
        <v>2</v>
      </c>
      <c r="I384" s="54">
        <v>0</v>
      </c>
      <c r="J384" s="54">
        <v>0</v>
      </c>
      <c r="K384" s="54">
        <f t="shared" ref="K384:K391" si="248">P384*5/100</f>
        <v>1</v>
      </c>
      <c r="L384" s="3">
        <v>2</v>
      </c>
      <c r="M384" s="3">
        <v>0</v>
      </c>
      <c r="N384" s="3">
        <v>0</v>
      </c>
      <c r="O384" s="3">
        <v>0</v>
      </c>
      <c r="P384" s="3">
        <f t="shared" si="246"/>
        <v>20</v>
      </c>
      <c r="Q384" s="3">
        <v>0</v>
      </c>
      <c r="R384" s="3">
        <v>2</v>
      </c>
      <c r="S384" s="4">
        <f t="shared" ref="S384:S391" si="249">P384*10%</f>
        <v>2</v>
      </c>
      <c r="T384" s="4">
        <f t="shared" ref="T384:T391" si="250">P384*5/100</f>
        <v>1</v>
      </c>
      <c r="U384" s="16">
        <f t="shared" si="247"/>
        <v>40</v>
      </c>
    </row>
    <row r="385" spans="1:21" ht="14.1" customHeight="1" x14ac:dyDescent="0.25">
      <c r="A385" s="7">
        <v>241</v>
      </c>
      <c r="B385" s="9" t="s">
        <v>139</v>
      </c>
      <c r="C385" s="7">
        <v>53</v>
      </c>
      <c r="D385" s="7" t="s">
        <v>140</v>
      </c>
      <c r="E385" s="7">
        <v>48</v>
      </c>
      <c r="F385" s="3">
        <v>13</v>
      </c>
      <c r="G385" s="54">
        <v>2</v>
      </c>
      <c r="H385" s="54">
        <v>2</v>
      </c>
      <c r="I385" s="54">
        <v>1</v>
      </c>
      <c r="J385" s="54">
        <v>0</v>
      </c>
      <c r="K385" s="54">
        <v>1</v>
      </c>
      <c r="L385" s="3">
        <v>2</v>
      </c>
      <c r="M385" s="3">
        <v>1</v>
      </c>
      <c r="N385" s="3">
        <v>0</v>
      </c>
      <c r="O385" s="3">
        <v>0</v>
      </c>
      <c r="P385" s="3">
        <f t="shared" si="246"/>
        <v>24</v>
      </c>
      <c r="Q385" s="3">
        <v>0</v>
      </c>
      <c r="R385" s="3">
        <v>2</v>
      </c>
      <c r="S385" s="4">
        <v>2</v>
      </c>
      <c r="T385" s="4">
        <v>1</v>
      </c>
      <c r="U385" s="16">
        <f t="shared" si="247"/>
        <v>48</v>
      </c>
    </row>
    <row r="386" spans="1:21" ht="14.1" customHeight="1" x14ac:dyDescent="0.25">
      <c r="A386" s="7">
        <v>241</v>
      </c>
      <c r="B386" s="9" t="s">
        <v>139</v>
      </c>
      <c r="C386" s="7">
        <v>57</v>
      </c>
      <c r="D386" s="7" t="s">
        <v>101</v>
      </c>
      <c r="E386" s="7">
        <v>40</v>
      </c>
      <c r="F386" s="3">
        <v>10</v>
      </c>
      <c r="G386" s="54">
        <v>2</v>
      </c>
      <c r="H386" s="54">
        <v>2</v>
      </c>
      <c r="I386" s="54">
        <v>1</v>
      </c>
      <c r="J386" s="54">
        <v>0</v>
      </c>
      <c r="K386" s="54">
        <v>1</v>
      </c>
      <c r="L386" s="3">
        <v>2</v>
      </c>
      <c r="M386" s="3">
        <v>0</v>
      </c>
      <c r="N386" s="3">
        <v>0</v>
      </c>
      <c r="O386" s="3">
        <v>0</v>
      </c>
      <c r="P386" s="3">
        <f t="shared" si="246"/>
        <v>20</v>
      </c>
      <c r="Q386" s="3">
        <v>0</v>
      </c>
      <c r="R386" s="3">
        <v>2</v>
      </c>
      <c r="S386" s="4">
        <f t="shared" si="249"/>
        <v>2</v>
      </c>
      <c r="T386" s="4">
        <f t="shared" si="250"/>
        <v>1</v>
      </c>
      <c r="U386" s="16">
        <f t="shared" si="247"/>
        <v>40</v>
      </c>
    </row>
    <row r="387" spans="1:21" ht="14.1" customHeight="1" x14ac:dyDescent="0.25">
      <c r="A387" s="7">
        <v>241</v>
      </c>
      <c r="B387" s="9" t="s">
        <v>139</v>
      </c>
      <c r="C387" s="7">
        <v>75</v>
      </c>
      <c r="D387" s="7" t="s">
        <v>118</v>
      </c>
      <c r="E387" s="7">
        <v>48</v>
      </c>
      <c r="F387" s="3">
        <v>12</v>
      </c>
      <c r="G387" s="54">
        <v>2</v>
      </c>
      <c r="H387" s="54">
        <v>2</v>
      </c>
      <c r="I387" s="54">
        <v>1</v>
      </c>
      <c r="J387" s="54">
        <v>1</v>
      </c>
      <c r="K387" s="54">
        <v>1</v>
      </c>
      <c r="L387" s="3">
        <v>2</v>
      </c>
      <c r="M387" s="3">
        <v>1</v>
      </c>
      <c r="N387" s="3">
        <v>0</v>
      </c>
      <c r="O387" s="3">
        <v>0</v>
      </c>
      <c r="P387" s="3">
        <f t="shared" si="246"/>
        <v>24</v>
      </c>
      <c r="Q387" s="3">
        <v>0</v>
      </c>
      <c r="R387" s="3">
        <v>2</v>
      </c>
      <c r="S387" s="4">
        <v>2</v>
      </c>
      <c r="T387" s="4">
        <v>1</v>
      </c>
      <c r="U387" s="16">
        <f t="shared" si="247"/>
        <v>48</v>
      </c>
    </row>
    <row r="388" spans="1:21" ht="14.1" customHeight="1" x14ac:dyDescent="0.25">
      <c r="A388" s="7">
        <v>241</v>
      </c>
      <c r="B388" s="9" t="s">
        <v>139</v>
      </c>
      <c r="C388" s="7">
        <v>76</v>
      </c>
      <c r="D388" s="7" t="s">
        <v>105</v>
      </c>
      <c r="E388" s="7">
        <v>60</v>
      </c>
      <c r="F388" s="7">
        <v>16</v>
      </c>
      <c r="G388" s="54">
        <v>3</v>
      </c>
      <c r="H388" s="54">
        <v>2</v>
      </c>
      <c r="I388" s="54">
        <v>1</v>
      </c>
      <c r="J388" s="54">
        <v>1</v>
      </c>
      <c r="K388" s="54">
        <v>2</v>
      </c>
      <c r="L388" s="3">
        <v>2</v>
      </c>
      <c r="M388" s="3">
        <v>1</v>
      </c>
      <c r="N388" s="3">
        <v>0</v>
      </c>
      <c r="O388" s="3">
        <v>0</v>
      </c>
      <c r="P388" s="3">
        <f t="shared" si="246"/>
        <v>30</v>
      </c>
      <c r="Q388" s="3">
        <v>0</v>
      </c>
      <c r="R388" s="3">
        <v>2</v>
      </c>
      <c r="S388" s="4">
        <f t="shared" si="249"/>
        <v>3</v>
      </c>
      <c r="T388" s="4">
        <v>1</v>
      </c>
      <c r="U388" s="16">
        <f t="shared" si="247"/>
        <v>60</v>
      </c>
    </row>
    <row r="389" spans="1:21" ht="14.1" customHeight="1" x14ac:dyDescent="0.25">
      <c r="A389" s="7">
        <v>241</v>
      </c>
      <c r="B389" s="9" t="s">
        <v>139</v>
      </c>
      <c r="C389" s="7">
        <v>77</v>
      </c>
      <c r="D389" s="7" t="s">
        <v>102</v>
      </c>
      <c r="E389" s="7">
        <v>60</v>
      </c>
      <c r="F389" s="7">
        <v>17</v>
      </c>
      <c r="G389" s="54">
        <v>3</v>
      </c>
      <c r="H389" s="54">
        <v>2</v>
      </c>
      <c r="I389" s="54">
        <v>1</v>
      </c>
      <c r="J389" s="54">
        <v>0</v>
      </c>
      <c r="K389" s="54">
        <v>2</v>
      </c>
      <c r="L389" s="3">
        <v>2</v>
      </c>
      <c r="M389" s="3">
        <v>1</v>
      </c>
      <c r="N389" s="3">
        <v>0</v>
      </c>
      <c r="O389" s="3">
        <v>0</v>
      </c>
      <c r="P389" s="3">
        <f t="shared" si="246"/>
        <v>30</v>
      </c>
      <c r="Q389" s="3">
        <v>0</v>
      </c>
      <c r="R389" s="3">
        <v>2</v>
      </c>
      <c r="S389" s="4">
        <f t="shared" si="249"/>
        <v>3</v>
      </c>
      <c r="T389" s="4">
        <v>2</v>
      </c>
      <c r="U389" s="16">
        <f t="shared" si="247"/>
        <v>60</v>
      </c>
    </row>
    <row r="390" spans="1:21" ht="14.1" customHeight="1" x14ac:dyDescent="0.25">
      <c r="A390" s="7">
        <v>241</v>
      </c>
      <c r="B390" s="9" t="s">
        <v>139</v>
      </c>
      <c r="C390" s="7">
        <v>15</v>
      </c>
      <c r="D390" s="5" t="s">
        <v>196</v>
      </c>
      <c r="E390" s="7">
        <v>25</v>
      </c>
      <c r="F390" s="7">
        <v>7</v>
      </c>
      <c r="G390" s="54">
        <v>1</v>
      </c>
      <c r="H390" s="54">
        <v>1</v>
      </c>
      <c r="I390" s="54">
        <v>0</v>
      </c>
      <c r="J390" s="54">
        <v>0</v>
      </c>
      <c r="K390" s="54">
        <v>0</v>
      </c>
      <c r="L390" s="3">
        <v>1</v>
      </c>
      <c r="M390" s="3">
        <v>0</v>
      </c>
      <c r="N390" s="3">
        <v>0</v>
      </c>
      <c r="O390" s="3">
        <v>0</v>
      </c>
      <c r="P390" s="3">
        <v>13</v>
      </c>
      <c r="Q390" s="3">
        <v>0</v>
      </c>
      <c r="R390" s="3">
        <v>2</v>
      </c>
      <c r="S390" s="4">
        <v>1</v>
      </c>
      <c r="T390" s="4">
        <v>1</v>
      </c>
      <c r="U390" s="16">
        <f t="shared" si="247"/>
        <v>25</v>
      </c>
    </row>
    <row r="391" spans="1:21" ht="14.1" customHeight="1" x14ac:dyDescent="0.25">
      <c r="A391" s="7">
        <v>241</v>
      </c>
      <c r="B391" s="9" t="s">
        <v>139</v>
      </c>
      <c r="C391" s="7">
        <v>78</v>
      </c>
      <c r="D391" s="7" t="s">
        <v>106</v>
      </c>
      <c r="E391" s="7">
        <v>40</v>
      </c>
      <c r="F391" s="3">
        <v>11</v>
      </c>
      <c r="G391" s="54">
        <v>2</v>
      </c>
      <c r="H391" s="54">
        <v>2</v>
      </c>
      <c r="I391" s="54">
        <v>0</v>
      </c>
      <c r="J391" s="54">
        <v>0</v>
      </c>
      <c r="K391" s="54">
        <f t="shared" si="248"/>
        <v>1</v>
      </c>
      <c r="L391" s="3">
        <v>2</v>
      </c>
      <c r="M391" s="3">
        <v>0</v>
      </c>
      <c r="N391" s="3">
        <v>0</v>
      </c>
      <c r="O391" s="3">
        <v>0</v>
      </c>
      <c r="P391" s="3">
        <f t="shared" si="246"/>
        <v>20</v>
      </c>
      <c r="Q391" s="3">
        <v>0</v>
      </c>
      <c r="R391" s="3">
        <v>2</v>
      </c>
      <c r="S391" s="4">
        <f t="shared" si="249"/>
        <v>2</v>
      </c>
      <c r="T391" s="4">
        <f t="shared" si="250"/>
        <v>1</v>
      </c>
      <c r="U391" s="16">
        <f t="shared" si="247"/>
        <v>40</v>
      </c>
    </row>
    <row r="392" spans="1:21" ht="14.1" customHeight="1" x14ac:dyDescent="0.25">
      <c r="A392" s="3"/>
      <c r="B392" s="9"/>
      <c r="C392" s="3"/>
      <c r="D392" s="3"/>
      <c r="E392" s="16">
        <f>+E380+E381+E382+E383+E384+E385+E386+E387+E388+E389+E390+E391</f>
        <v>505</v>
      </c>
      <c r="F392" s="16">
        <f t="shared" ref="F392:U392" si="251">+F380+F381+F382+F383+F384+F385+F386+F387+F388+F389+F390+F391</f>
        <v>140</v>
      </c>
      <c r="G392" s="16">
        <f t="shared" si="251"/>
        <v>23</v>
      </c>
      <c r="H392" s="16">
        <f t="shared" si="251"/>
        <v>20</v>
      </c>
      <c r="I392" s="16">
        <f t="shared" si="251"/>
        <v>5</v>
      </c>
      <c r="J392" s="16">
        <f t="shared" si="251"/>
        <v>2</v>
      </c>
      <c r="K392" s="16">
        <f t="shared" si="251"/>
        <v>13</v>
      </c>
      <c r="L392" s="16">
        <f t="shared" si="251"/>
        <v>20</v>
      </c>
      <c r="M392" s="16">
        <f t="shared" si="251"/>
        <v>5</v>
      </c>
      <c r="N392" s="16">
        <f t="shared" si="251"/>
        <v>0</v>
      </c>
      <c r="O392" s="16">
        <f t="shared" si="251"/>
        <v>0</v>
      </c>
      <c r="P392" s="16">
        <f t="shared" si="251"/>
        <v>253</v>
      </c>
      <c r="Q392" s="16">
        <f t="shared" si="251"/>
        <v>0</v>
      </c>
      <c r="R392" s="16">
        <f t="shared" si="251"/>
        <v>24</v>
      </c>
      <c r="S392" s="16">
        <f t="shared" si="251"/>
        <v>25</v>
      </c>
      <c r="T392" s="16">
        <f t="shared" si="251"/>
        <v>13</v>
      </c>
      <c r="U392" s="16">
        <f t="shared" si="251"/>
        <v>505</v>
      </c>
    </row>
    <row r="393" spans="1:21" ht="14.1" customHeight="1" x14ac:dyDescent="0.25">
      <c r="A393" s="3"/>
      <c r="B393" s="9"/>
      <c r="C393" s="3"/>
      <c r="D393" s="3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 spans="1:21" ht="14.1" customHeight="1" x14ac:dyDescent="0.25">
      <c r="A394" s="3">
        <v>242</v>
      </c>
      <c r="B394" s="12" t="s">
        <v>141</v>
      </c>
      <c r="C394" s="3">
        <v>6</v>
      </c>
      <c r="D394" s="3" t="s">
        <v>98</v>
      </c>
      <c r="E394" s="7">
        <v>36</v>
      </c>
      <c r="F394" s="3">
        <v>11</v>
      </c>
      <c r="G394" s="54">
        <v>2</v>
      </c>
      <c r="H394" s="54">
        <v>1</v>
      </c>
      <c r="I394" s="54">
        <v>0</v>
      </c>
      <c r="J394" s="54">
        <v>0</v>
      </c>
      <c r="K394" s="54">
        <v>1</v>
      </c>
      <c r="L394" s="3">
        <v>1</v>
      </c>
      <c r="M394" s="3">
        <v>0</v>
      </c>
      <c r="N394" s="3">
        <v>0</v>
      </c>
      <c r="O394" s="3">
        <v>0</v>
      </c>
      <c r="P394" s="3">
        <f t="shared" ref="P394:P403" si="252">E394/2</f>
        <v>18</v>
      </c>
      <c r="Q394" s="3">
        <v>0</v>
      </c>
      <c r="R394" s="3">
        <v>2</v>
      </c>
      <c r="S394" s="4">
        <v>2</v>
      </c>
      <c r="T394" s="4">
        <v>1</v>
      </c>
      <c r="U394" s="16">
        <f t="shared" ref="U394:U403" si="253">F394+G394+H394+I394+J394+K394+L394+M394+N394+O394+P394+Q394+R394</f>
        <v>36</v>
      </c>
    </row>
    <row r="395" spans="1:21" ht="14.1" customHeight="1" x14ac:dyDescent="0.25">
      <c r="A395" s="3">
        <v>242</v>
      </c>
      <c r="B395" s="12" t="s">
        <v>141</v>
      </c>
      <c r="C395" s="3">
        <v>34</v>
      </c>
      <c r="D395" s="3" t="s">
        <v>99</v>
      </c>
      <c r="E395" s="7">
        <v>40</v>
      </c>
      <c r="F395" s="3">
        <v>12</v>
      </c>
      <c r="G395" s="54">
        <v>2</v>
      </c>
      <c r="H395" s="54">
        <v>1</v>
      </c>
      <c r="I395" s="54">
        <v>0</v>
      </c>
      <c r="J395" s="54">
        <v>0</v>
      </c>
      <c r="K395" s="54">
        <f t="shared" ref="K395:K399" si="254">P395*5/100</f>
        <v>1</v>
      </c>
      <c r="L395" s="3">
        <v>2</v>
      </c>
      <c r="M395" s="3">
        <v>0</v>
      </c>
      <c r="N395" s="3">
        <v>0</v>
      </c>
      <c r="O395" s="3">
        <v>0</v>
      </c>
      <c r="P395" s="3">
        <f t="shared" si="252"/>
        <v>20</v>
      </c>
      <c r="Q395" s="3">
        <v>0</v>
      </c>
      <c r="R395" s="3">
        <v>2</v>
      </c>
      <c r="S395" s="4">
        <f t="shared" ref="S395:S399" si="255">P395*10%</f>
        <v>2</v>
      </c>
      <c r="T395" s="4">
        <f t="shared" ref="T395:T399" si="256">P395*5/100</f>
        <v>1</v>
      </c>
      <c r="U395" s="16">
        <f t="shared" si="253"/>
        <v>40</v>
      </c>
    </row>
    <row r="396" spans="1:21" ht="14.1" customHeight="1" x14ac:dyDescent="0.25">
      <c r="A396" s="3">
        <v>242</v>
      </c>
      <c r="B396" s="12" t="s">
        <v>141</v>
      </c>
      <c r="C396" s="3">
        <v>35</v>
      </c>
      <c r="D396" s="3" t="s">
        <v>125</v>
      </c>
      <c r="E396" s="7">
        <v>40</v>
      </c>
      <c r="F396" s="3">
        <v>13</v>
      </c>
      <c r="G396" s="54">
        <v>1</v>
      </c>
      <c r="H396" s="54">
        <v>2</v>
      </c>
      <c r="I396" s="54">
        <v>0</v>
      </c>
      <c r="J396" s="54">
        <v>0</v>
      </c>
      <c r="K396" s="54">
        <f t="shared" si="254"/>
        <v>1</v>
      </c>
      <c r="L396" s="3">
        <v>1</v>
      </c>
      <c r="M396" s="3">
        <v>0</v>
      </c>
      <c r="N396" s="3">
        <v>0</v>
      </c>
      <c r="O396" s="3">
        <v>0</v>
      </c>
      <c r="P396" s="3">
        <f t="shared" si="252"/>
        <v>20</v>
      </c>
      <c r="Q396" s="3">
        <v>0</v>
      </c>
      <c r="R396" s="3">
        <v>2</v>
      </c>
      <c r="S396" s="4">
        <f t="shared" si="255"/>
        <v>2</v>
      </c>
      <c r="T396" s="4">
        <f t="shared" si="256"/>
        <v>1</v>
      </c>
      <c r="U396" s="16">
        <f t="shared" si="253"/>
        <v>40</v>
      </c>
    </row>
    <row r="397" spans="1:21" ht="14.1" customHeight="1" x14ac:dyDescent="0.25">
      <c r="A397" s="7">
        <v>242</v>
      </c>
      <c r="B397" s="9" t="s">
        <v>141</v>
      </c>
      <c r="C397" s="7">
        <v>43</v>
      </c>
      <c r="D397" s="7" t="s">
        <v>113</v>
      </c>
      <c r="E397" s="7">
        <v>40</v>
      </c>
      <c r="F397" s="3">
        <v>11</v>
      </c>
      <c r="G397" s="54">
        <v>2</v>
      </c>
      <c r="H397" s="54">
        <v>2</v>
      </c>
      <c r="I397" s="54">
        <v>0</v>
      </c>
      <c r="J397" s="54">
        <v>0</v>
      </c>
      <c r="K397" s="54">
        <f t="shared" si="254"/>
        <v>1</v>
      </c>
      <c r="L397" s="3">
        <v>2</v>
      </c>
      <c r="M397" s="3">
        <v>0</v>
      </c>
      <c r="N397" s="3">
        <v>0</v>
      </c>
      <c r="O397" s="3">
        <v>0</v>
      </c>
      <c r="P397" s="3">
        <f t="shared" si="252"/>
        <v>20</v>
      </c>
      <c r="Q397" s="3">
        <v>0</v>
      </c>
      <c r="R397" s="3">
        <v>2</v>
      </c>
      <c r="S397" s="4">
        <f t="shared" si="255"/>
        <v>2</v>
      </c>
      <c r="T397" s="4">
        <f t="shared" si="256"/>
        <v>1</v>
      </c>
      <c r="U397" s="16">
        <f t="shared" si="253"/>
        <v>40</v>
      </c>
    </row>
    <row r="398" spans="1:21" ht="14.1" customHeight="1" x14ac:dyDescent="0.25">
      <c r="A398" s="5">
        <v>242</v>
      </c>
      <c r="B398" s="18" t="s">
        <v>141</v>
      </c>
      <c r="C398" s="5">
        <v>57</v>
      </c>
      <c r="D398" s="5" t="s">
        <v>101</v>
      </c>
      <c r="E398" s="6">
        <v>60</v>
      </c>
      <c r="F398" s="3">
        <v>17</v>
      </c>
      <c r="G398" s="54">
        <v>3</v>
      </c>
      <c r="H398" s="54">
        <v>2</v>
      </c>
      <c r="I398" s="54">
        <v>1</v>
      </c>
      <c r="J398" s="54">
        <v>0</v>
      </c>
      <c r="K398" s="54">
        <v>2</v>
      </c>
      <c r="L398" s="3">
        <v>2</v>
      </c>
      <c r="M398" s="3">
        <v>1</v>
      </c>
      <c r="N398" s="3">
        <v>0</v>
      </c>
      <c r="O398" s="3">
        <v>0</v>
      </c>
      <c r="P398" s="3">
        <f t="shared" si="252"/>
        <v>30</v>
      </c>
      <c r="Q398" s="3">
        <v>0</v>
      </c>
      <c r="R398" s="3">
        <v>2</v>
      </c>
      <c r="S398" s="4">
        <f t="shared" si="255"/>
        <v>3</v>
      </c>
      <c r="T398" s="4">
        <v>1</v>
      </c>
      <c r="U398" s="16">
        <f t="shared" si="253"/>
        <v>60</v>
      </c>
    </row>
    <row r="399" spans="1:21" ht="14.1" customHeight="1" x14ac:dyDescent="0.25">
      <c r="A399" s="5">
        <v>242</v>
      </c>
      <c r="B399" s="18" t="s">
        <v>141</v>
      </c>
      <c r="C399" s="5">
        <v>53</v>
      </c>
      <c r="D399" s="7" t="s">
        <v>140</v>
      </c>
      <c r="E399" s="6">
        <v>40</v>
      </c>
      <c r="F399" s="3">
        <v>9</v>
      </c>
      <c r="G399" s="54">
        <v>2</v>
      </c>
      <c r="H399" s="54">
        <v>2</v>
      </c>
      <c r="I399" s="54">
        <v>0</v>
      </c>
      <c r="J399" s="54">
        <v>1</v>
      </c>
      <c r="K399" s="54">
        <f t="shared" si="254"/>
        <v>1</v>
      </c>
      <c r="L399" s="3">
        <v>2</v>
      </c>
      <c r="M399" s="3">
        <v>1</v>
      </c>
      <c r="N399" s="3">
        <v>0</v>
      </c>
      <c r="O399" s="3">
        <v>0</v>
      </c>
      <c r="P399" s="3">
        <f t="shared" si="252"/>
        <v>20</v>
      </c>
      <c r="Q399" s="3">
        <v>0</v>
      </c>
      <c r="R399" s="3">
        <v>2</v>
      </c>
      <c r="S399" s="4">
        <f t="shared" si="255"/>
        <v>2</v>
      </c>
      <c r="T399" s="4">
        <f t="shared" si="256"/>
        <v>1</v>
      </c>
      <c r="U399" s="16">
        <f t="shared" si="253"/>
        <v>40</v>
      </c>
    </row>
    <row r="400" spans="1:21" ht="14.1" customHeight="1" x14ac:dyDescent="0.25">
      <c r="A400" s="5">
        <v>242</v>
      </c>
      <c r="B400" s="18" t="s">
        <v>141</v>
      </c>
      <c r="C400" s="5">
        <v>32</v>
      </c>
      <c r="D400" s="5" t="s">
        <v>136</v>
      </c>
      <c r="E400" s="6">
        <v>25</v>
      </c>
      <c r="F400" s="3">
        <v>6</v>
      </c>
      <c r="G400" s="54">
        <v>1</v>
      </c>
      <c r="H400" s="54">
        <v>1</v>
      </c>
      <c r="I400" s="54">
        <v>0</v>
      </c>
      <c r="J400" s="54">
        <v>0</v>
      </c>
      <c r="K400" s="54">
        <v>1</v>
      </c>
      <c r="L400" s="3">
        <v>1</v>
      </c>
      <c r="M400" s="3">
        <v>0</v>
      </c>
      <c r="N400" s="3">
        <v>0</v>
      </c>
      <c r="O400" s="3">
        <v>0</v>
      </c>
      <c r="P400" s="3">
        <v>13</v>
      </c>
      <c r="Q400" s="3">
        <v>0</v>
      </c>
      <c r="R400" s="3">
        <v>2</v>
      </c>
      <c r="S400" s="4">
        <v>1</v>
      </c>
      <c r="T400" s="4">
        <v>1</v>
      </c>
      <c r="U400" s="16">
        <f t="shared" si="253"/>
        <v>25</v>
      </c>
    </row>
    <row r="401" spans="1:21" ht="14.1" customHeight="1" x14ac:dyDescent="0.25">
      <c r="A401" s="5">
        <v>242</v>
      </c>
      <c r="B401" s="18" t="s">
        <v>141</v>
      </c>
      <c r="C401" s="5">
        <v>5</v>
      </c>
      <c r="D401" s="5" t="s">
        <v>97</v>
      </c>
      <c r="E401" s="6">
        <v>40</v>
      </c>
      <c r="F401" s="3">
        <v>11</v>
      </c>
      <c r="G401" s="54">
        <v>2</v>
      </c>
      <c r="H401" s="54">
        <v>2</v>
      </c>
      <c r="I401" s="54">
        <v>0</v>
      </c>
      <c r="J401" s="54">
        <v>0</v>
      </c>
      <c r="K401" s="54">
        <f t="shared" ref="K401" si="257">P401*5/100</f>
        <v>1</v>
      </c>
      <c r="L401" s="3">
        <v>2</v>
      </c>
      <c r="M401" s="3">
        <v>0</v>
      </c>
      <c r="N401" s="3">
        <v>0</v>
      </c>
      <c r="O401" s="3">
        <v>0</v>
      </c>
      <c r="P401" s="3">
        <f t="shared" ref="P401" si="258">E401/2</f>
        <v>20</v>
      </c>
      <c r="Q401" s="3">
        <v>0</v>
      </c>
      <c r="R401" s="3">
        <v>2</v>
      </c>
      <c r="S401" s="4">
        <f t="shared" ref="S401" si="259">P401*10%</f>
        <v>2</v>
      </c>
      <c r="T401" s="4">
        <f t="shared" ref="T401" si="260">P401*5/100</f>
        <v>1</v>
      </c>
      <c r="U401" s="16">
        <f t="shared" si="253"/>
        <v>40</v>
      </c>
    </row>
    <row r="402" spans="1:21" ht="14.1" customHeight="1" x14ac:dyDescent="0.25">
      <c r="A402" s="5">
        <v>242</v>
      </c>
      <c r="B402" s="18" t="s">
        <v>141</v>
      </c>
      <c r="C402" s="5">
        <v>77</v>
      </c>
      <c r="D402" s="7" t="s">
        <v>102</v>
      </c>
      <c r="E402" s="6">
        <v>30</v>
      </c>
      <c r="F402" s="3">
        <v>8</v>
      </c>
      <c r="G402" s="54">
        <v>1</v>
      </c>
      <c r="H402" s="54">
        <v>1</v>
      </c>
      <c r="I402" s="54">
        <v>0</v>
      </c>
      <c r="J402" s="54">
        <v>0</v>
      </c>
      <c r="K402" s="54">
        <v>1</v>
      </c>
      <c r="L402" s="3">
        <v>1</v>
      </c>
      <c r="M402" s="3">
        <v>1</v>
      </c>
      <c r="N402" s="3">
        <v>0</v>
      </c>
      <c r="O402" s="3">
        <v>0</v>
      </c>
      <c r="P402" s="3">
        <f t="shared" si="252"/>
        <v>15</v>
      </c>
      <c r="Q402" s="3">
        <v>0</v>
      </c>
      <c r="R402" s="3">
        <v>2</v>
      </c>
      <c r="S402" s="4">
        <v>2</v>
      </c>
      <c r="T402" s="4">
        <v>1</v>
      </c>
      <c r="U402" s="16">
        <f t="shared" si="253"/>
        <v>30</v>
      </c>
    </row>
    <row r="403" spans="1:21" ht="14.1" customHeight="1" x14ac:dyDescent="0.25">
      <c r="A403" s="5">
        <v>242</v>
      </c>
      <c r="B403" s="18" t="s">
        <v>141</v>
      </c>
      <c r="C403" s="5">
        <v>76</v>
      </c>
      <c r="D403" s="5" t="s">
        <v>105</v>
      </c>
      <c r="E403" s="5">
        <v>48</v>
      </c>
      <c r="F403" s="3">
        <v>12</v>
      </c>
      <c r="G403" s="54">
        <v>2</v>
      </c>
      <c r="H403" s="54">
        <v>2</v>
      </c>
      <c r="I403" s="54">
        <v>1</v>
      </c>
      <c r="J403" s="54">
        <v>1</v>
      </c>
      <c r="K403" s="54">
        <v>1</v>
      </c>
      <c r="L403" s="3">
        <v>2</v>
      </c>
      <c r="M403" s="3">
        <v>1</v>
      </c>
      <c r="N403" s="3">
        <v>0</v>
      </c>
      <c r="O403" s="3">
        <v>0</v>
      </c>
      <c r="P403" s="3">
        <f t="shared" si="252"/>
        <v>24</v>
      </c>
      <c r="Q403" s="3">
        <v>0</v>
      </c>
      <c r="R403" s="3">
        <v>2</v>
      </c>
      <c r="S403" s="4">
        <v>2</v>
      </c>
      <c r="T403" s="4">
        <v>1</v>
      </c>
      <c r="U403" s="16">
        <f t="shared" si="253"/>
        <v>48</v>
      </c>
    </row>
    <row r="404" spans="1:21" ht="14.1" customHeight="1" x14ac:dyDescent="0.25">
      <c r="A404" s="5"/>
      <c r="B404" s="18"/>
      <c r="C404" s="5"/>
      <c r="D404" s="5"/>
      <c r="E404" s="16">
        <f>+E394+E395+E396+E397+E398+E399+E400+E401+E402+E403</f>
        <v>399</v>
      </c>
      <c r="F404" s="16">
        <f t="shared" ref="F404:U404" si="261">+F394+F395+F396+F397+F398+F399+F400+F401+F402+F403</f>
        <v>110</v>
      </c>
      <c r="G404" s="16">
        <f t="shared" si="261"/>
        <v>18</v>
      </c>
      <c r="H404" s="16">
        <f t="shared" si="261"/>
        <v>16</v>
      </c>
      <c r="I404" s="16">
        <f t="shared" si="261"/>
        <v>2</v>
      </c>
      <c r="J404" s="16">
        <f t="shared" si="261"/>
        <v>2</v>
      </c>
      <c r="K404" s="16">
        <f t="shared" si="261"/>
        <v>11</v>
      </c>
      <c r="L404" s="16">
        <f t="shared" si="261"/>
        <v>16</v>
      </c>
      <c r="M404" s="16">
        <f t="shared" si="261"/>
        <v>4</v>
      </c>
      <c r="N404" s="16">
        <f t="shared" si="261"/>
        <v>0</v>
      </c>
      <c r="O404" s="16">
        <f t="shared" si="261"/>
        <v>0</v>
      </c>
      <c r="P404" s="16">
        <f t="shared" si="261"/>
        <v>200</v>
      </c>
      <c r="Q404" s="16">
        <f t="shared" si="261"/>
        <v>0</v>
      </c>
      <c r="R404" s="16">
        <f t="shared" si="261"/>
        <v>20</v>
      </c>
      <c r="S404" s="16">
        <f t="shared" si="261"/>
        <v>20</v>
      </c>
      <c r="T404" s="16">
        <f t="shared" si="261"/>
        <v>10</v>
      </c>
      <c r="U404" s="16">
        <f t="shared" si="261"/>
        <v>399</v>
      </c>
    </row>
    <row r="405" spans="1:21" ht="14.1" customHeight="1" x14ac:dyDescent="0.25">
      <c r="A405" s="5"/>
      <c r="B405" s="18"/>
      <c r="C405" s="5"/>
      <c r="D405" s="5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1:21" ht="14.1" customHeight="1" x14ac:dyDescent="0.25">
      <c r="A406" s="5">
        <v>243</v>
      </c>
      <c r="B406" s="18" t="s">
        <v>142</v>
      </c>
      <c r="C406" s="5">
        <v>6</v>
      </c>
      <c r="D406" s="5" t="s">
        <v>98</v>
      </c>
      <c r="E406" s="5">
        <v>50</v>
      </c>
      <c r="F406" s="7">
        <v>13</v>
      </c>
      <c r="G406" s="54">
        <v>2</v>
      </c>
      <c r="H406" s="54">
        <f t="shared" ref="H406:H414" si="262">P406*8/100</f>
        <v>2</v>
      </c>
      <c r="I406" s="54">
        <v>1</v>
      </c>
      <c r="J406" s="54">
        <v>1</v>
      </c>
      <c r="K406" s="54">
        <v>1</v>
      </c>
      <c r="L406" s="3">
        <f t="shared" ref="L406:L414" si="263">P406*8%</f>
        <v>2</v>
      </c>
      <c r="M406" s="3">
        <v>1</v>
      </c>
      <c r="N406" s="3">
        <v>0</v>
      </c>
      <c r="O406" s="3">
        <v>0</v>
      </c>
      <c r="P406" s="3">
        <f t="shared" ref="P406:P414" si="264">E406/2</f>
        <v>25</v>
      </c>
      <c r="Q406" s="3">
        <v>0</v>
      </c>
      <c r="R406" s="3">
        <v>2</v>
      </c>
      <c r="S406" s="4">
        <v>3</v>
      </c>
      <c r="T406" s="4">
        <v>1</v>
      </c>
      <c r="U406" s="16">
        <f t="shared" ref="U406:U414" si="265">F406+G406+H406+I406+J406+K406+L406+M406+N406+O406+P406+Q406+R406</f>
        <v>50</v>
      </c>
    </row>
    <row r="407" spans="1:21" ht="14.1" customHeight="1" x14ac:dyDescent="0.25">
      <c r="A407" s="5">
        <v>243</v>
      </c>
      <c r="B407" s="18" t="s">
        <v>142</v>
      </c>
      <c r="C407" s="5">
        <v>32</v>
      </c>
      <c r="D407" s="5" t="s">
        <v>136</v>
      </c>
      <c r="E407" s="5">
        <v>35</v>
      </c>
      <c r="F407" s="3">
        <v>10</v>
      </c>
      <c r="G407" s="54">
        <v>2</v>
      </c>
      <c r="H407" s="54">
        <v>1</v>
      </c>
      <c r="I407" s="54">
        <v>0</v>
      </c>
      <c r="J407" s="54">
        <v>0</v>
      </c>
      <c r="K407" s="54">
        <v>1</v>
      </c>
      <c r="L407" s="3">
        <v>1</v>
      </c>
      <c r="M407" s="3">
        <v>0</v>
      </c>
      <c r="N407" s="3">
        <v>0</v>
      </c>
      <c r="O407" s="3">
        <v>0</v>
      </c>
      <c r="P407" s="3">
        <v>18</v>
      </c>
      <c r="Q407" s="3">
        <v>0</v>
      </c>
      <c r="R407" s="3">
        <v>2</v>
      </c>
      <c r="S407" s="4">
        <v>1</v>
      </c>
      <c r="T407" s="4">
        <v>1</v>
      </c>
      <c r="U407" s="16">
        <f t="shared" si="265"/>
        <v>35</v>
      </c>
    </row>
    <row r="408" spans="1:21" ht="14.1" customHeight="1" x14ac:dyDescent="0.25">
      <c r="A408" s="5">
        <v>243</v>
      </c>
      <c r="B408" s="18" t="s">
        <v>142</v>
      </c>
      <c r="C408" s="5">
        <v>41</v>
      </c>
      <c r="D408" s="5" t="s">
        <v>100</v>
      </c>
      <c r="E408" s="5">
        <v>25</v>
      </c>
      <c r="F408" s="7">
        <v>8</v>
      </c>
      <c r="G408" s="54">
        <v>1</v>
      </c>
      <c r="H408" s="54">
        <v>1</v>
      </c>
      <c r="I408" s="54">
        <v>0</v>
      </c>
      <c r="J408" s="54">
        <v>0</v>
      </c>
      <c r="K408" s="54">
        <v>0</v>
      </c>
      <c r="L408" s="3">
        <v>1</v>
      </c>
      <c r="M408" s="3">
        <v>0</v>
      </c>
      <c r="N408" s="3">
        <v>0</v>
      </c>
      <c r="O408" s="3">
        <v>0</v>
      </c>
      <c r="P408" s="3">
        <v>12</v>
      </c>
      <c r="Q408" s="3">
        <v>0</v>
      </c>
      <c r="R408" s="3">
        <v>2</v>
      </c>
      <c r="S408" s="4">
        <v>1</v>
      </c>
      <c r="T408" s="4">
        <v>1</v>
      </c>
      <c r="U408" s="16">
        <f t="shared" si="265"/>
        <v>25</v>
      </c>
    </row>
    <row r="409" spans="1:21" ht="14.1" customHeight="1" x14ac:dyDescent="0.25">
      <c r="A409" s="5">
        <v>243</v>
      </c>
      <c r="B409" s="18" t="s">
        <v>142</v>
      </c>
      <c r="C409" s="5">
        <v>43</v>
      </c>
      <c r="D409" s="5" t="s">
        <v>113</v>
      </c>
      <c r="E409" s="5">
        <v>35</v>
      </c>
      <c r="F409" s="3">
        <v>13</v>
      </c>
      <c r="G409" s="54">
        <v>1</v>
      </c>
      <c r="H409" s="54">
        <v>1</v>
      </c>
      <c r="I409" s="54">
        <v>0</v>
      </c>
      <c r="J409" s="54">
        <v>0</v>
      </c>
      <c r="K409" s="54">
        <v>0</v>
      </c>
      <c r="L409" s="3">
        <v>1</v>
      </c>
      <c r="M409" s="3">
        <v>0</v>
      </c>
      <c r="N409" s="3">
        <v>0</v>
      </c>
      <c r="O409" s="3">
        <v>0</v>
      </c>
      <c r="P409" s="3">
        <v>17</v>
      </c>
      <c r="Q409" s="3">
        <v>0</v>
      </c>
      <c r="R409" s="3">
        <v>2</v>
      </c>
      <c r="S409" s="4">
        <v>2</v>
      </c>
      <c r="T409" s="4">
        <v>0</v>
      </c>
      <c r="U409" s="16">
        <f t="shared" si="265"/>
        <v>35</v>
      </c>
    </row>
    <row r="410" spans="1:21" ht="14.1" customHeight="1" x14ac:dyDescent="0.25">
      <c r="A410" s="5">
        <v>243</v>
      </c>
      <c r="B410" s="18" t="s">
        <v>142</v>
      </c>
      <c r="C410" s="5">
        <v>56</v>
      </c>
      <c r="D410" s="5" t="s">
        <v>128</v>
      </c>
      <c r="E410" s="5">
        <v>25</v>
      </c>
      <c r="F410" s="7">
        <v>7</v>
      </c>
      <c r="G410" s="54">
        <v>1</v>
      </c>
      <c r="H410" s="54">
        <v>1</v>
      </c>
      <c r="I410" s="54">
        <v>0</v>
      </c>
      <c r="J410" s="54">
        <v>0</v>
      </c>
      <c r="K410" s="54">
        <v>0</v>
      </c>
      <c r="L410" s="3">
        <v>1</v>
      </c>
      <c r="M410" s="3">
        <v>0</v>
      </c>
      <c r="N410" s="3">
        <v>0</v>
      </c>
      <c r="O410" s="3">
        <v>0</v>
      </c>
      <c r="P410" s="3">
        <v>13</v>
      </c>
      <c r="Q410" s="3">
        <v>0</v>
      </c>
      <c r="R410" s="3">
        <v>2</v>
      </c>
      <c r="S410" s="4">
        <v>1</v>
      </c>
      <c r="T410" s="4">
        <v>1</v>
      </c>
      <c r="U410" s="16">
        <f t="shared" si="265"/>
        <v>25</v>
      </c>
    </row>
    <row r="411" spans="1:21" ht="14.1" customHeight="1" x14ac:dyDescent="0.25">
      <c r="A411" s="5">
        <v>243</v>
      </c>
      <c r="B411" s="18" t="s">
        <v>142</v>
      </c>
      <c r="C411" s="5">
        <v>57</v>
      </c>
      <c r="D411" s="5" t="s">
        <v>101</v>
      </c>
      <c r="E411" s="5">
        <v>35</v>
      </c>
      <c r="F411" s="3">
        <v>8</v>
      </c>
      <c r="G411" s="54">
        <v>2</v>
      </c>
      <c r="H411" s="54">
        <v>1</v>
      </c>
      <c r="I411" s="54">
        <v>1</v>
      </c>
      <c r="J411" s="54">
        <v>0</v>
      </c>
      <c r="K411" s="54">
        <v>1</v>
      </c>
      <c r="L411" s="3">
        <v>1</v>
      </c>
      <c r="M411" s="3">
        <v>1</v>
      </c>
      <c r="N411" s="3">
        <v>0</v>
      </c>
      <c r="O411" s="3">
        <v>0</v>
      </c>
      <c r="P411" s="3">
        <v>18</v>
      </c>
      <c r="Q411" s="3">
        <v>0</v>
      </c>
      <c r="R411" s="3">
        <v>2</v>
      </c>
      <c r="S411" s="4">
        <v>2</v>
      </c>
      <c r="T411" s="4">
        <v>1</v>
      </c>
      <c r="U411" s="16">
        <f t="shared" si="265"/>
        <v>35</v>
      </c>
    </row>
    <row r="412" spans="1:21" ht="14.1" customHeight="1" x14ac:dyDescent="0.25">
      <c r="A412" s="5">
        <v>243</v>
      </c>
      <c r="B412" s="18" t="s">
        <v>142</v>
      </c>
      <c r="C412" s="5">
        <v>76</v>
      </c>
      <c r="D412" s="5" t="s">
        <v>105</v>
      </c>
      <c r="E412" s="5">
        <v>40</v>
      </c>
      <c r="F412" s="3">
        <v>9</v>
      </c>
      <c r="G412" s="54">
        <v>2</v>
      </c>
      <c r="H412" s="54">
        <v>2</v>
      </c>
      <c r="I412" s="54">
        <v>0</v>
      </c>
      <c r="J412" s="54">
        <v>1</v>
      </c>
      <c r="K412" s="54">
        <f t="shared" ref="K412:K413" si="266">P412*5/100</f>
        <v>1</v>
      </c>
      <c r="L412" s="3">
        <v>2</v>
      </c>
      <c r="M412" s="3">
        <v>1</v>
      </c>
      <c r="N412" s="3">
        <v>0</v>
      </c>
      <c r="O412" s="3">
        <v>0</v>
      </c>
      <c r="P412" s="3">
        <f t="shared" si="264"/>
        <v>20</v>
      </c>
      <c r="Q412" s="3">
        <v>0</v>
      </c>
      <c r="R412" s="3">
        <v>2</v>
      </c>
      <c r="S412" s="4">
        <f t="shared" ref="S412:S413" si="267">P412*10%</f>
        <v>2</v>
      </c>
      <c r="T412" s="4">
        <v>1</v>
      </c>
      <c r="U412" s="16">
        <f t="shared" si="265"/>
        <v>40</v>
      </c>
    </row>
    <row r="413" spans="1:21" ht="14.1" customHeight="1" x14ac:dyDescent="0.25">
      <c r="A413" s="5">
        <v>243</v>
      </c>
      <c r="B413" s="18" t="s">
        <v>142</v>
      </c>
      <c r="C413" s="5">
        <v>75</v>
      </c>
      <c r="D413" s="7" t="s">
        <v>118</v>
      </c>
      <c r="E413" s="5">
        <v>40</v>
      </c>
      <c r="F413" s="3">
        <v>10</v>
      </c>
      <c r="G413" s="54">
        <v>2</v>
      </c>
      <c r="H413" s="54">
        <v>2</v>
      </c>
      <c r="I413" s="54">
        <v>1</v>
      </c>
      <c r="J413" s="54">
        <v>0</v>
      </c>
      <c r="K413" s="54">
        <f t="shared" si="266"/>
        <v>1</v>
      </c>
      <c r="L413" s="3">
        <v>2</v>
      </c>
      <c r="M413" s="3">
        <v>0</v>
      </c>
      <c r="N413" s="3">
        <v>0</v>
      </c>
      <c r="O413" s="3">
        <v>0</v>
      </c>
      <c r="P413" s="3">
        <f t="shared" si="264"/>
        <v>20</v>
      </c>
      <c r="Q413" s="3">
        <v>0</v>
      </c>
      <c r="R413" s="3">
        <v>2</v>
      </c>
      <c r="S413" s="4">
        <f t="shared" si="267"/>
        <v>2</v>
      </c>
      <c r="T413" s="4">
        <f t="shared" ref="T413" si="268">P413*5/100</f>
        <v>1</v>
      </c>
      <c r="U413" s="16">
        <f t="shared" si="265"/>
        <v>40</v>
      </c>
    </row>
    <row r="414" spans="1:21" ht="14.1" customHeight="1" x14ac:dyDescent="0.25">
      <c r="A414" s="5">
        <v>243</v>
      </c>
      <c r="B414" s="18" t="s">
        <v>142</v>
      </c>
      <c r="C414" s="5">
        <v>77</v>
      </c>
      <c r="D414" s="5" t="s">
        <v>102</v>
      </c>
      <c r="E414" s="5">
        <v>50</v>
      </c>
      <c r="F414" s="3">
        <v>13</v>
      </c>
      <c r="G414" s="54">
        <v>2</v>
      </c>
      <c r="H414" s="54">
        <f t="shared" si="262"/>
        <v>2</v>
      </c>
      <c r="I414" s="54">
        <v>1</v>
      </c>
      <c r="J414" s="54">
        <v>1</v>
      </c>
      <c r="K414" s="54">
        <v>1</v>
      </c>
      <c r="L414" s="3">
        <f t="shared" si="263"/>
        <v>2</v>
      </c>
      <c r="M414" s="3">
        <v>1</v>
      </c>
      <c r="N414" s="3">
        <v>0</v>
      </c>
      <c r="O414" s="3">
        <v>0</v>
      </c>
      <c r="P414" s="3">
        <f t="shared" si="264"/>
        <v>25</v>
      </c>
      <c r="Q414" s="3">
        <v>0</v>
      </c>
      <c r="R414" s="3">
        <v>2</v>
      </c>
      <c r="S414" s="4">
        <v>3</v>
      </c>
      <c r="T414" s="4">
        <v>1</v>
      </c>
      <c r="U414" s="16">
        <f t="shared" si="265"/>
        <v>50</v>
      </c>
    </row>
    <row r="415" spans="1:21" ht="14.1" customHeight="1" x14ac:dyDescent="0.25">
      <c r="A415" s="5"/>
      <c r="B415" s="18"/>
      <c r="C415" s="5"/>
      <c r="D415" s="5"/>
      <c r="E415" s="16">
        <f>+E406+E407+E408+E409+E410+E411+E412+E413+E414</f>
        <v>335</v>
      </c>
      <c r="F415" s="16">
        <f t="shared" ref="F415:U415" si="269">+F406+F407+F408+F409+F410+F411+F412+F413+F414</f>
        <v>91</v>
      </c>
      <c r="G415" s="16">
        <f t="shared" si="269"/>
        <v>15</v>
      </c>
      <c r="H415" s="16">
        <f t="shared" si="269"/>
        <v>13</v>
      </c>
      <c r="I415" s="16">
        <f t="shared" si="269"/>
        <v>4</v>
      </c>
      <c r="J415" s="16">
        <f t="shared" si="269"/>
        <v>3</v>
      </c>
      <c r="K415" s="16">
        <f t="shared" si="269"/>
        <v>6</v>
      </c>
      <c r="L415" s="16">
        <f t="shared" si="269"/>
        <v>13</v>
      </c>
      <c r="M415" s="16">
        <f t="shared" si="269"/>
        <v>4</v>
      </c>
      <c r="N415" s="16">
        <f t="shared" si="269"/>
        <v>0</v>
      </c>
      <c r="O415" s="16">
        <f t="shared" si="269"/>
        <v>0</v>
      </c>
      <c r="P415" s="16">
        <f t="shared" si="269"/>
        <v>168</v>
      </c>
      <c r="Q415" s="16">
        <f t="shared" si="269"/>
        <v>0</v>
      </c>
      <c r="R415" s="16">
        <f t="shared" si="269"/>
        <v>18</v>
      </c>
      <c r="S415" s="16">
        <f t="shared" si="269"/>
        <v>17</v>
      </c>
      <c r="T415" s="16">
        <f t="shared" si="269"/>
        <v>8</v>
      </c>
      <c r="U415" s="16">
        <f t="shared" si="269"/>
        <v>335</v>
      </c>
    </row>
    <row r="416" spans="1:21" ht="14.1" customHeight="1" x14ac:dyDescent="0.25">
      <c r="A416" s="5"/>
      <c r="B416" s="18"/>
      <c r="C416" s="5"/>
      <c r="D416" s="5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1:21" ht="14.1" customHeight="1" x14ac:dyDescent="0.25">
      <c r="A417" s="5">
        <v>244</v>
      </c>
      <c r="B417" s="18" t="s">
        <v>143</v>
      </c>
      <c r="C417" s="5">
        <v>6</v>
      </c>
      <c r="D417" s="5" t="s">
        <v>98</v>
      </c>
      <c r="E417" s="5">
        <v>30</v>
      </c>
      <c r="F417" s="3">
        <v>8</v>
      </c>
      <c r="G417" s="54">
        <v>1</v>
      </c>
      <c r="H417" s="54">
        <v>1</v>
      </c>
      <c r="I417" s="54">
        <v>0</v>
      </c>
      <c r="J417" s="54">
        <v>1</v>
      </c>
      <c r="K417" s="54">
        <v>1</v>
      </c>
      <c r="L417" s="3">
        <v>1</v>
      </c>
      <c r="M417" s="3">
        <v>0</v>
      </c>
      <c r="N417" s="3">
        <v>0</v>
      </c>
      <c r="O417" s="3">
        <v>0</v>
      </c>
      <c r="P417" s="3">
        <f t="shared" ref="P417:P423" si="270">E417/2</f>
        <v>15</v>
      </c>
      <c r="Q417" s="3">
        <v>0</v>
      </c>
      <c r="R417" s="3">
        <v>2</v>
      </c>
      <c r="S417" s="4">
        <v>2</v>
      </c>
      <c r="T417" s="4">
        <v>1</v>
      </c>
      <c r="U417" s="16">
        <f t="shared" ref="U417:U423" si="271">F417+G417+H417+I417+J417+K417+L417+M417+N417+O417+P417+Q417+R417</f>
        <v>30</v>
      </c>
    </row>
    <row r="418" spans="1:21" ht="14.1" customHeight="1" x14ac:dyDescent="0.25">
      <c r="A418" s="5">
        <v>244</v>
      </c>
      <c r="B418" s="18" t="s">
        <v>143</v>
      </c>
      <c r="C418" s="5">
        <v>43</v>
      </c>
      <c r="D418" s="5" t="s">
        <v>113</v>
      </c>
      <c r="E418" s="5">
        <v>25</v>
      </c>
      <c r="F418" s="3">
        <v>8</v>
      </c>
      <c r="G418" s="54">
        <v>1</v>
      </c>
      <c r="H418" s="54">
        <v>1</v>
      </c>
      <c r="I418" s="54">
        <v>0</v>
      </c>
      <c r="J418" s="54">
        <v>0</v>
      </c>
      <c r="K418" s="54">
        <v>0</v>
      </c>
      <c r="L418" s="3">
        <v>1</v>
      </c>
      <c r="M418" s="3">
        <v>0</v>
      </c>
      <c r="N418" s="3">
        <v>0</v>
      </c>
      <c r="O418" s="3">
        <v>0</v>
      </c>
      <c r="P418" s="3">
        <v>12</v>
      </c>
      <c r="Q418" s="3">
        <v>0</v>
      </c>
      <c r="R418" s="3">
        <v>2</v>
      </c>
      <c r="S418" s="4">
        <v>1</v>
      </c>
      <c r="T418" s="4">
        <v>1</v>
      </c>
      <c r="U418" s="16">
        <f t="shared" si="271"/>
        <v>25</v>
      </c>
    </row>
    <row r="419" spans="1:21" ht="14.1" customHeight="1" x14ac:dyDescent="0.25">
      <c r="A419" s="5">
        <v>244</v>
      </c>
      <c r="B419" s="18" t="s">
        <v>143</v>
      </c>
      <c r="C419" s="5">
        <v>56</v>
      </c>
      <c r="D419" s="5" t="s">
        <v>128</v>
      </c>
      <c r="E419" s="5">
        <v>25</v>
      </c>
      <c r="F419" s="7">
        <v>7</v>
      </c>
      <c r="G419" s="54">
        <v>1</v>
      </c>
      <c r="H419" s="54">
        <v>1</v>
      </c>
      <c r="I419" s="54">
        <v>0</v>
      </c>
      <c r="J419" s="54">
        <v>0</v>
      </c>
      <c r="K419" s="54">
        <v>0</v>
      </c>
      <c r="L419" s="3">
        <v>1</v>
      </c>
      <c r="M419" s="3">
        <v>0</v>
      </c>
      <c r="N419" s="3">
        <v>0</v>
      </c>
      <c r="O419" s="3">
        <v>0</v>
      </c>
      <c r="P419" s="3">
        <v>13</v>
      </c>
      <c r="Q419" s="3">
        <v>0</v>
      </c>
      <c r="R419" s="3">
        <v>2</v>
      </c>
      <c r="S419" s="4">
        <v>1</v>
      </c>
      <c r="T419" s="4">
        <v>0</v>
      </c>
      <c r="U419" s="16">
        <f t="shared" si="271"/>
        <v>25</v>
      </c>
    </row>
    <row r="420" spans="1:21" ht="14.1" customHeight="1" x14ac:dyDescent="0.25">
      <c r="A420" s="5">
        <v>244</v>
      </c>
      <c r="B420" s="18" t="s">
        <v>143</v>
      </c>
      <c r="C420" s="5">
        <v>57</v>
      </c>
      <c r="D420" s="5" t="s">
        <v>101</v>
      </c>
      <c r="E420" s="5">
        <v>60</v>
      </c>
      <c r="F420" s="3">
        <v>17</v>
      </c>
      <c r="G420" s="54">
        <v>3</v>
      </c>
      <c r="H420" s="54">
        <v>2</v>
      </c>
      <c r="I420" s="54">
        <v>1</v>
      </c>
      <c r="J420" s="54">
        <v>0</v>
      </c>
      <c r="K420" s="54">
        <v>2</v>
      </c>
      <c r="L420" s="3">
        <v>2</v>
      </c>
      <c r="M420" s="3">
        <v>1</v>
      </c>
      <c r="N420" s="3">
        <v>0</v>
      </c>
      <c r="O420" s="3">
        <v>0</v>
      </c>
      <c r="P420" s="3">
        <f t="shared" si="270"/>
        <v>30</v>
      </c>
      <c r="Q420" s="3">
        <v>0</v>
      </c>
      <c r="R420" s="3">
        <v>2</v>
      </c>
      <c r="S420" s="4">
        <f t="shared" ref="S420:S423" si="272">P420*10%</f>
        <v>3</v>
      </c>
      <c r="T420" s="4">
        <v>1</v>
      </c>
      <c r="U420" s="16">
        <f t="shared" si="271"/>
        <v>60</v>
      </c>
    </row>
    <row r="421" spans="1:21" ht="14.1" customHeight="1" x14ac:dyDescent="0.25">
      <c r="A421" s="5">
        <v>244</v>
      </c>
      <c r="B421" s="18" t="s">
        <v>143</v>
      </c>
      <c r="C421" s="5">
        <v>75</v>
      </c>
      <c r="D421" s="7" t="s">
        <v>118</v>
      </c>
      <c r="E421" s="5">
        <v>40</v>
      </c>
      <c r="F421" s="3">
        <v>11</v>
      </c>
      <c r="G421" s="54">
        <v>2</v>
      </c>
      <c r="H421" s="54">
        <v>2</v>
      </c>
      <c r="I421" s="54">
        <v>0</v>
      </c>
      <c r="J421" s="54">
        <v>0</v>
      </c>
      <c r="K421" s="54">
        <f t="shared" ref="K421:K422" si="273">P421*5/100</f>
        <v>1</v>
      </c>
      <c r="L421" s="3">
        <v>2</v>
      </c>
      <c r="M421" s="3">
        <v>0</v>
      </c>
      <c r="N421" s="3">
        <v>0</v>
      </c>
      <c r="O421" s="3">
        <v>0</v>
      </c>
      <c r="P421" s="3">
        <f t="shared" si="270"/>
        <v>20</v>
      </c>
      <c r="Q421" s="3">
        <v>0</v>
      </c>
      <c r="R421" s="3">
        <v>2</v>
      </c>
      <c r="S421" s="4">
        <f t="shared" si="272"/>
        <v>2</v>
      </c>
      <c r="T421" s="4">
        <f t="shared" ref="T421:T422" si="274">P421*5/100</f>
        <v>1</v>
      </c>
      <c r="U421" s="16">
        <f t="shared" si="271"/>
        <v>40</v>
      </c>
    </row>
    <row r="422" spans="1:21" ht="14.1" customHeight="1" x14ac:dyDescent="0.25">
      <c r="A422" s="5">
        <v>244</v>
      </c>
      <c r="B422" s="18" t="s">
        <v>143</v>
      </c>
      <c r="C422" s="5">
        <v>77</v>
      </c>
      <c r="D422" s="5" t="s">
        <v>102</v>
      </c>
      <c r="E422" s="5">
        <v>40</v>
      </c>
      <c r="F422" s="3">
        <v>10</v>
      </c>
      <c r="G422" s="54">
        <v>2</v>
      </c>
      <c r="H422" s="54">
        <v>2</v>
      </c>
      <c r="I422" s="54">
        <v>0</v>
      </c>
      <c r="J422" s="54">
        <v>1</v>
      </c>
      <c r="K422" s="54">
        <f t="shared" si="273"/>
        <v>1</v>
      </c>
      <c r="L422" s="3">
        <v>2</v>
      </c>
      <c r="M422" s="3">
        <v>0</v>
      </c>
      <c r="N422" s="3">
        <v>0</v>
      </c>
      <c r="O422" s="3">
        <v>0</v>
      </c>
      <c r="P422" s="3">
        <f t="shared" si="270"/>
        <v>20</v>
      </c>
      <c r="Q422" s="3">
        <v>0</v>
      </c>
      <c r="R422" s="3">
        <v>2</v>
      </c>
      <c r="S422" s="4">
        <f t="shared" si="272"/>
        <v>2</v>
      </c>
      <c r="T422" s="4">
        <f t="shared" si="274"/>
        <v>1</v>
      </c>
      <c r="U422" s="16">
        <f t="shared" si="271"/>
        <v>40</v>
      </c>
    </row>
    <row r="423" spans="1:21" ht="14.1" customHeight="1" x14ac:dyDescent="0.25">
      <c r="A423" s="5">
        <v>244</v>
      </c>
      <c r="B423" s="18" t="s">
        <v>143</v>
      </c>
      <c r="C423" s="5">
        <v>76</v>
      </c>
      <c r="D423" s="5" t="s">
        <v>105</v>
      </c>
      <c r="E423" s="5">
        <v>60</v>
      </c>
      <c r="F423" s="7">
        <v>17</v>
      </c>
      <c r="G423" s="54">
        <v>3</v>
      </c>
      <c r="H423" s="54">
        <v>2</v>
      </c>
      <c r="I423" s="54">
        <v>1</v>
      </c>
      <c r="J423" s="54">
        <v>0</v>
      </c>
      <c r="K423" s="54">
        <v>2</v>
      </c>
      <c r="L423" s="3">
        <v>2</v>
      </c>
      <c r="M423" s="3">
        <v>1</v>
      </c>
      <c r="N423" s="3">
        <v>0</v>
      </c>
      <c r="O423" s="3">
        <v>0</v>
      </c>
      <c r="P423" s="3">
        <f t="shared" si="270"/>
        <v>30</v>
      </c>
      <c r="Q423" s="3">
        <v>0</v>
      </c>
      <c r="R423" s="3">
        <v>2</v>
      </c>
      <c r="S423" s="4">
        <f t="shared" si="272"/>
        <v>3</v>
      </c>
      <c r="T423" s="4">
        <v>2</v>
      </c>
      <c r="U423" s="16">
        <f t="shared" si="271"/>
        <v>60</v>
      </c>
    </row>
    <row r="424" spans="1:21" ht="14.1" customHeight="1" x14ac:dyDescent="0.25">
      <c r="A424" s="5"/>
      <c r="B424" s="18"/>
      <c r="C424" s="5"/>
      <c r="D424" s="5"/>
      <c r="E424" s="16">
        <f>+E417+E418+E419+E420+E421+E422+E423</f>
        <v>280</v>
      </c>
      <c r="F424" s="16">
        <f t="shared" ref="F424:U424" si="275">+F417+F418+F419+F420+F421+F422+F423</f>
        <v>78</v>
      </c>
      <c r="G424" s="16">
        <f t="shared" si="275"/>
        <v>13</v>
      </c>
      <c r="H424" s="16">
        <f t="shared" si="275"/>
        <v>11</v>
      </c>
      <c r="I424" s="16">
        <f t="shared" si="275"/>
        <v>2</v>
      </c>
      <c r="J424" s="16">
        <f t="shared" si="275"/>
        <v>2</v>
      </c>
      <c r="K424" s="16">
        <f t="shared" si="275"/>
        <v>7</v>
      </c>
      <c r="L424" s="16">
        <f t="shared" si="275"/>
        <v>11</v>
      </c>
      <c r="M424" s="16">
        <f t="shared" si="275"/>
        <v>2</v>
      </c>
      <c r="N424" s="16">
        <f t="shared" si="275"/>
        <v>0</v>
      </c>
      <c r="O424" s="16">
        <f t="shared" si="275"/>
        <v>0</v>
      </c>
      <c r="P424" s="16">
        <f t="shared" si="275"/>
        <v>140</v>
      </c>
      <c r="Q424" s="16">
        <f t="shared" si="275"/>
        <v>0</v>
      </c>
      <c r="R424" s="16">
        <f t="shared" si="275"/>
        <v>14</v>
      </c>
      <c r="S424" s="16">
        <f t="shared" si="275"/>
        <v>14</v>
      </c>
      <c r="T424" s="16">
        <f t="shared" si="275"/>
        <v>7</v>
      </c>
      <c r="U424" s="16">
        <f t="shared" si="275"/>
        <v>280</v>
      </c>
    </row>
    <row r="425" spans="1:21" ht="14.1" customHeight="1" x14ac:dyDescent="0.25">
      <c r="A425" s="5"/>
      <c r="B425" s="18"/>
      <c r="C425" s="5"/>
      <c r="D425" s="5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1:21" ht="14.1" customHeight="1" x14ac:dyDescent="0.25">
      <c r="A426" s="5">
        <v>245</v>
      </c>
      <c r="B426" s="18" t="s">
        <v>144</v>
      </c>
      <c r="C426" s="5">
        <v>29</v>
      </c>
      <c r="D426" s="5" t="s">
        <v>109</v>
      </c>
      <c r="E426" s="5">
        <v>40</v>
      </c>
      <c r="F426" s="3">
        <v>13</v>
      </c>
      <c r="G426" s="54">
        <v>2</v>
      </c>
      <c r="H426" s="54">
        <v>1</v>
      </c>
      <c r="I426" s="54">
        <v>0</v>
      </c>
      <c r="J426" s="54">
        <v>0</v>
      </c>
      <c r="K426" s="54">
        <f t="shared" ref="K426:K427" si="276">P426*5/100</f>
        <v>1</v>
      </c>
      <c r="L426" s="3">
        <v>1</v>
      </c>
      <c r="M426" s="3">
        <v>0</v>
      </c>
      <c r="N426" s="3">
        <v>0</v>
      </c>
      <c r="O426" s="3">
        <v>0</v>
      </c>
      <c r="P426" s="3">
        <f t="shared" ref="P426:P430" si="277">E426/2</f>
        <v>20</v>
      </c>
      <c r="Q426" s="3">
        <v>0</v>
      </c>
      <c r="R426" s="3">
        <v>2</v>
      </c>
      <c r="S426" s="4">
        <f t="shared" ref="S426:S428" si="278">P426*10%</f>
        <v>2</v>
      </c>
      <c r="T426" s="4">
        <v>0</v>
      </c>
      <c r="U426" s="16">
        <f t="shared" ref="U426:U430" si="279">F426+G426+H426+I426+J426+K426+L426+M426+N426+O426+P426+Q426+R426</f>
        <v>40</v>
      </c>
    </row>
    <row r="427" spans="1:21" ht="14.1" customHeight="1" x14ac:dyDescent="0.25">
      <c r="A427" s="5">
        <v>245</v>
      </c>
      <c r="B427" s="18" t="s">
        <v>144</v>
      </c>
      <c r="C427" s="5">
        <v>56</v>
      </c>
      <c r="D427" s="5" t="s">
        <v>128</v>
      </c>
      <c r="E427" s="5">
        <v>40</v>
      </c>
      <c r="F427" s="3">
        <v>11</v>
      </c>
      <c r="G427" s="54">
        <v>2</v>
      </c>
      <c r="H427" s="54">
        <v>2</v>
      </c>
      <c r="I427" s="54">
        <v>0</v>
      </c>
      <c r="J427" s="54">
        <v>0</v>
      </c>
      <c r="K427" s="54">
        <f t="shared" si="276"/>
        <v>1</v>
      </c>
      <c r="L427" s="3">
        <v>2</v>
      </c>
      <c r="M427" s="3">
        <v>0</v>
      </c>
      <c r="N427" s="3">
        <v>0</v>
      </c>
      <c r="O427" s="3">
        <v>0</v>
      </c>
      <c r="P427" s="3">
        <f t="shared" si="277"/>
        <v>20</v>
      </c>
      <c r="Q427" s="3">
        <v>0</v>
      </c>
      <c r="R427" s="3">
        <v>2</v>
      </c>
      <c r="S427" s="4">
        <f t="shared" si="278"/>
        <v>2</v>
      </c>
      <c r="T427" s="4">
        <f t="shared" ref="T427" si="280">P427*5/100</f>
        <v>1</v>
      </c>
      <c r="U427" s="16">
        <f t="shared" si="279"/>
        <v>40</v>
      </c>
    </row>
    <row r="428" spans="1:21" ht="14.1" customHeight="1" x14ac:dyDescent="0.25">
      <c r="A428" s="5">
        <v>245</v>
      </c>
      <c r="B428" s="18" t="s">
        <v>144</v>
      </c>
      <c r="C428" s="5">
        <v>57</v>
      </c>
      <c r="D428" s="5" t="s">
        <v>101</v>
      </c>
      <c r="E428" s="5">
        <v>60</v>
      </c>
      <c r="F428" s="7">
        <v>16</v>
      </c>
      <c r="G428" s="54">
        <v>3</v>
      </c>
      <c r="H428" s="54">
        <v>2</v>
      </c>
      <c r="I428" s="54">
        <v>1</v>
      </c>
      <c r="J428" s="54">
        <v>1</v>
      </c>
      <c r="K428" s="54">
        <v>2</v>
      </c>
      <c r="L428" s="3">
        <v>2</v>
      </c>
      <c r="M428" s="3">
        <v>1</v>
      </c>
      <c r="N428" s="3">
        <v>0</v>
      </c>
      <c r="O428" s="3">
        <v>0</v>
      </c>
      <c r="P428" s="3">
        <f t="shared" si="277"/>
        <v>30</v>
      </c>
      <c r="Q428" s="3">
        <v>0</v>
      </c>
      <c r="R428" s="3">
        <v>2</v>
      </c>
      <c r="S428" s="4">
        <f t="shared" si="278"/>
        <v>3</v>
      </c>
      <c r="T428" s="4">
        <v>2</v>
      </c>
      <c r="U428" s="16">
        <f t="shared" si="279"/>
        <v>60</v>
      </c>
    </row>
    <row r="429" spans="1:21" ht="14.1" customHeight="1" x14ac:dyDescent="0.25">
      <c r="A429" s="5">
        <v>245</v>
      </c>
      <c r="B429" s="18" t="s">
        <v>144</v>
      </c>
      <c r="C429" s="5">
        <v>6</v>
      </c>
      <c r="D429" s="5" t="s">
        <v>98</v>
      </c>
      <c r="E429" s="5">
        <v>30</v>
      </c>
      <c r="F429" s="7">
        <v>11</v>
      </c>
      <c r="G429" s="54">
        <v>1</v>
      </c>
      <c r="H429" s="54">
        <v>1</v>
      </c>
      <c r="I429" s="54">
        <v>0</v>
      </c>
      <c r="J429" s="54">
        <v>0</v>
      </c>
      <c r="K429" s="54">
        <v>1</v>
      </c>
      <c r="L429" s="3">
        <v>1</v>
      </c>
      <c r="M429" s="3">
        <v>0</v>
      </c>
      <c r="N429" s="3">
        <v>0</v>
      </c>
      <c r="O429" s="3">
        <v>0</v>
      </c>
      <c r="P429" s="3">
        <f t="shared" si="277"/>
        <v>15</v>
      </c>
      <c r="Q429" s="3">
        <v>0</v>
      </c>
      <c r="R429" s="3">
        <v>0</v>
      </c>
      <c r="S429" s="4">
        <v>2</v>
      </c>
      <c r="T429" s="4">
        <v>1</v>
      </c>
      <c r="U429" s="16">
        <f t="shared" si="279"/>
        <v>30</v>
      </c>
    </row>
    <row r="430" spans="1:21" ht="14.1" customHeight="1" x14ac:dyDescent="0.25">
      <c r="A430" s="5">
        <v>245</v>
      </c>
      <c r="B430" s="18" t="s">
        <v>144</v>
      </c>
      <c r="C430" s="5">
        <v>77</v>
      </c>
      <c r="D430" s="5" t="s">
        <v>102</v>
      </c>
      <c r="E430" s="5">
        <v>48</v>
      </c>
      <c r="F430" s="3">
        <v>12</v>
      </c>
      <c r="G430" s="54">
        <v>2</v>
      </c>
      <c r="H430" s="54">
        <v>2</v>
      </c>
      <c r="I430" s="54">
        <v>1</v>
      </c>
      <c r="J430" s="54">
        <v>1</v>
      </c>
      <c r="K430" s="54">
        <v>1</v>
      </c>
      <c r="L430" s="3">
        <v>2</v>
      </c>
      <c r="M430" s="3">
        <v>1</v>
      </c>
      <c r="N430" s="3">
        <v>0</v>
      </c>
      <c r="O430" s="3">
        <v>0</v>
      </c>
      <c r="P430" s="3">
        <f t="shared" si="277"/>
        <v>24</v>
      </c>
      <c r="Q430" s="3">
        <v>0</v>
      </c>
      <c r="R430" s="3">
        <v>2</v>
      </c>
      <c r="S430" s="4">
        <v>2</v>
      </c>
      <c r="T430" s="4">
        <v>1</v>
      </c>
      <c r="U430" s="16">
        <f t="shared" si="279"/>
        <v>48</v>
      </c>
    </row>
    <row r="431" spans="1:21" ht="14.1" customHeight="1" x14ac:dyDescent="0.25">
      <c r="A431" s="5"/>
      <c r="B431" s="18"/>
      <c r="C431" s="5"/>
      <c r="D431" s="5"/>
      <c r="E431" s="16">
        <f>+E426+E427+E428+E429+E430</f>
        <v>218</v>
      </c>
      <c r="F431" s="16">
        <f t="shared" ref="F431:U431" si="281">+F426+F427+F428+F429+F430</f>
        <v>63</v>
      </c>
      <c r="G431" s="16">
        <f t="shared" si="281"/>
        <v>10</v>
      </c>
      <c r="H431" s="16">
        <f t="shared" si="281"/>
        <v>8</v>
      </c>
      <c r="I431" s="16">
        <f t="shared" si="281"/>
        <v>2</v>
      </c>
      <c r="J431" s="16">
        <f t="shared" si="281"/>
        <v>2</v>
      </c>
      <c r="K431" s="16">
        <f t="shared" si="281"/>
        <v>6</v>
      </c>
      <c r="L431" s="16">
        <f t="shared" si="281"/>
        <v>8</v>
      </c>
      <c r="M431" s="16">
        <f t="shared" si="281"/>
        <v>2</v>
      </c>
      <c r="N431" s="16">
        <f t="shared" si="281"/>
        <v>0</v>
      </c>
      <c r="O431" s="16">
        <f t="shared" si="281"/>
        <v>0</v>
      </c>
      <c r="P431" s="16">
        <f t="shared" si="281"/>
        <v>109</v>
      </c>
      <c r="Q431" s="16">
        <f t="shared" si="281"/>
        <v>0</v>
      </c>
      <c r="R431" s="16">
        <f t="shared" si="281"/>
        <v>8</v>
      </c>
      <c r="S431" s="16">
        <f t="shared" si="281"/>
        <v>11</v>
      </c>
      <c r="T431" s="16">
        <f t="shared" si="281"/>
        <v>5</v>
      </c>
      <c r="U431" s="16">
        <f t="shared" si="281"/>
        <v>218</v>
      </c>
    </row>
    <row r="432" spans="1:21" ht="14.1" customHeight="1" x14ac:dyDescent="0.25">
      <c r="A432" s="5"/>
      <c r="B432" s="18"/>
      <c r="C432" s="5"/>
      <c r="D432" s="5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1:21" ht="14.1" customHeight="1" x14ac:dyDescent="0.25">
      <c r="A433" s="5">
        <v>246</v>
      </c>
      <c r="B433" s="19" t="s">
        <v>145</v>
      </c>
      <c r="C433" s="5">
        <v>34</v>
      </c>
      <c r="D433" s="5" t="s">
        <v>99</v>
      </c>
      <c r="E433" s="5">
        <v>30</v>
      </c>
      <c r="F433" s="3">
        <v>8</v>
      </c>
      <c r="G433" s="54">
        <v>2</v>
      </c>
      <c r="H433" s="54">
        <v>1</v>
      </c>
      <c r="I433" s="54">
        <v>0</v>
      </c>
      <c r="J433" s="54">
        <v>0</v>
      </c>
      <c r="K433" s="54">
        <v>1</v>
      </c>
      <c r="L433" s="3">
        <v>1</v>
      </c>
      <c r="M433" s="3">
        <v>0</v>
      </c>
      <c r="N433" s="3">
        <v>0</v>
      </c>
      <c r="O433" s="3">
        <v>0</v>
      </c>
      <c r="P433" s="3">
        <f t="shared" ref="P433:P435" si="282">E433/2</f>
        <v>15</v>
      </c>
      <c r="Q433" s="3">
        <v>0</v>
      </c>
      <c r="R433" s="3">
        <v>2</v>
      </c>
      <c r="S433" s="4">
        <v>2</v>
      </c>
      <c r="T433" s="4">
        <v>1</v>
      </c>
      <c r="U433" s="16">
        <f t="shared" ref="U433:U435" si="283">F433+G433+H433+I433+J433+K433+L433+M433+N433+O433+P433+Q433+R433</f>
        <v>30</v>
      </c>
    </row>
    <row r="434" spans="1:21" ht="14.1" customHeight="1" x14ac:dyDescent="0.25">
      <c r="A434" s="5">
        <v>246</v>
      </c>
      <c r="B434" s="19" t="s">
        <v>145</v>
      </c>
      <c r="C434" s="5">
        <v>35</v>
      </c>
      <c r="D434" s="5" t="s">
        <v>125</v>
      </c>
      <c r="E434" s="5">
        <v>30</v>
      </c>
      <c r="F434" s="3">
        <v>9</v>
      </c>
      <c r="G434" s="54">
        <v>1</v>
      </c>
      <c r="H434" s="54">
        <v>1</v>
      </c>
      <c r="I434" s="54">
        <v>0</v>
      </c>
      <c r="J434" s="54">
        <v>0</v>
      </c>
      <c r="K434" s="54">
        <v>1</v>
      </c>
      <c r="L434" s="3">
        <v>1</v>
      </c>
      <c r="M434" s="3">
        <v>0</v>
      </c>
      <c r="N434" s="3">
        <v>0</v>
      </c>
      <c r="O434" s="3">
        <v>0</v>
      </c>
      <c r="P434" s="3">
        <f t="shared" si="282"/>
        <v>15</v>
      </c>
      <c r="Q434" s="3">
        <v>0</v>
      </c>
      <c r="R434" s="3">
        <v>2</v>
      </c>
      <c r="S434" s="4">
        <v>1</v>
      </c>
      <c r="T434" s="4">
        <v>1</v>
      </c>
      <c r="U434" s="16">
        <f t="shared" si="283"/>
        <v>30</v>
      </c>
    </row>
    <row r="435" spans="1:21" ht="14.1" customHeight="1" x14ac:dyDescent="0.25">
      <c r="A435" s="5">
        <v>246</v>
      </c>
      <c r="B435" s="19" t="s">
        <v>145</v>
      </c>
      <c r="C435" s="5">
        <v>77</v>
      </c>
      <c r="D435" s="5" t="s">
        <v>102</v>
      </c>
      <c r="E435" s="5">
        <v>48</v>
      </c>
      <c r="F435" s="3">
        <v>13</v>
      </c>
      <c r="G435" s="54">
        <v>2</v>
      </c>
      <c r="H435" s="54">
        <v>2</v>
      </c>
      <c r="I435" s="54">
        <v>1</v>
      </c>
      <c r="J435" s="54">
        <v>0</v>
      </c>
      <c r="K435" s="54">
        <v>1</v>
      </c>
      <c r="L435" s="3">
        <v>2</v>
      </c>
      <c r="M435" s="3">
        <v>1</v>
      </c>
      <c r="N435" s="3">
        <v>0</v>
      </c>
      <c r="O435" s="3">
        <v>0</v>
      </c>
      <c r="P435" s="3">
        <f t="shared" si="282"/>
        <v>24</v>
      </c>
      <c r="Q435" s="3">
        <v>0</v>
      </c>
      <c r="R435" s="3">
        <v>2</v>
      </c>
      <c r="S435" s="4">
        <v>2</v>
      </c>
      <c r="T435" s="4">
        <v>1</v>
      </c>
      <c r="U435" s="16">
        <f t="shared" si="283"/>
        <v>48</v>
      </c>
    </row>
    <row r="436" spans="1:21" ht="14.1" customHeight="1" x14ac:dyDescent="0.25">
      <c r="A436" s="5"/>
      <c r="B436" s="19"/>
      <c r="C436" s="5"/>
      <c r="D436" s="5"/>
      <c r="E436" s="16">
        <f>+E433+E434+E435</f>
        <v>108</v>
      </c>
      <c r="F436" s="16">
        <f t="shared" ref="F436:U436" si="284">+F433+F434+F435</f>
        <v>30</v>
      </c>
      <c r="G436" s="16">
        <f t="shared" si="284"/>
        <v>5</v>
      </c>
      <c r="H436" s="16">
        <f t="shared" si="284"/>
        <v>4</v>
      </c>
      <c r="I436" s="16">
        <f t="shared" si="284"/>
        <v>1</v>
      </c>
      <c r="J436" s="16">
        <f t="shared" si="284"/>
        <v>0</v>
      </c>
      <c r="K436" s="16">
        <f t="shared" si="284"/>
        <v>3</v>
      </c>
      <c r="L436" s="16">
        <f t="shared" si="284"/>
        <v>4</v>
      </c>
      <c r="M436" s="16">
        <f t="shared" si="284"/>
        <v>1</v>
      </c>
      <c r="N436" s="16">
        <f t="shared" si="284"/>
        <v>0</v>
      </c>
      <c r="O436" s="16">
        <f t="shared" si="284"/>
        <v>0</v>
      </c>
      <c r="P436" s="16">
        <f t="shared" si="284"/>
        <v>54</v>
      </c>
      <c r="Q436" s="16">
        <f t="shared" si="284"/>
        <v>0</v>
      </c>
      <c r="R436" s="16">
        <f t="shared" si="284"/>
        <v>6</v>
      </c>
      <c r="S436" s="16">
        <f t="shared" si="284"/>
        <v>5</v>
      </c>
      <c r="T436" s="16">
        <f t="shared" si="284"/>
        <v>3</v>
      </c>
      <c r="U436" s="16">
        <f t="shared" si="284"/>
        <v>108</v>
      </c>
    </row>
    <row r="437" spans="1:21" ht="14.1" customHeight="1" x14ac:dyDescent="0.25">
      <c r="A437" s="5"/>
      <c r="B437" s="19"/>
      <c r="C437" s="5"/>
      <c r="D437" s="5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1:21" ht="14.1" customHeight="1" x14ac:dyDescent="0.25">
      <c r="A438" s="5">
        <v>247</v>
      </c>
      <c r="B438" s="19" t="s">
        <v>146</v>
      </c>
      <c r="C438" s="5">
        <v>6</v>
      </c>
      <c r="D438" s="5" t="s">
        <v>98</v>
      </c>
      <c r="E438" s="5">
        <v>30</v>
      </c>
      <c r="F438" s="3">
        <v>9</v>
      </c>
      <c r="G438" s="54">
        <v>1</v>
      </c>
      <c r="H438" s="54">
        <v>1</v>
      </c>
      <c r="I438" s="54">
        <v>0</v>
      </c>
      <c r="J438" s="54">
        <v>0</v>
      </c>
      <c r="K438" s="54">
        <v>1</v>
      </c>
      <c r="L438" s="3">
        <v>1</v>
      </c>
      <c r="M438" s="3">
        <v>0</v>
      </c>
      <c r="N438" s="3">
        <v>0</v>
      </c>
      <c r="O438" s="3">
        <v>0</v>
      </c>
      <c r="P438" s="3">
        <f t="shared" ref="P438:P442" si="285">E438/2</f>
        <v>15</v>
      </c>
      <c r="Q438" s="3">
        <v>0</v>
      </c>
      <c r="R438" s="3">
        <v>2</v>
      </c>
      <c r="S438" s="4">
        <v>2</v>
      </c>
      <c r="T438" s="4">
        <v>1</v>
      </c>
      <c r="U438" s="16">
        <f t="shared" ref="U438:U449" si="286">F438+G438+H438+I438+J438+K438+L438+M438+N438+O438+P438+Q438+R438</f>
        <v>30</v>
      </c>
    </row>
    <row r="439" spans="1:21" ht="14.1" customHeight="1" x14ac:dyDescent="0.25">
      <c r="A439" s="7">
        <v>247</v>
      </c>
      <c r="B439" s="9" t="s">
        <v>146</v>
      </c>
      <c r="C439" s="7">
        <v>56</v>
      </c>
      <c r="D439" s="7" t="s">
        <v>128</v>
      </c>
      <c r="E439" s="7">
        <v>30</v>
      </c>
      <c r="F439" s="3">
        <v>9</v>
      </c>
      <c r="G439" s="54">
        <v>1</v>
      </c>
      <c r="H439" s="54">
        <v>1</v>
      </c>
      <c r="I439" s="54">
        <v>0</v>
      </c>
      <c r="J439" s="54">
        <v>0</v>
      </c>
      <c r="K439" s="54">
        <v>1</v>
      </c>
      <c r="L439" s="3">
        <v>1</v>
      </c>
      <c r="M439" s="3">
        <v>0</v>
      </c>
      <c r="N439" s="3">
        <v>0</v>
      </c>
      <c r="O439" s="3">
        <v>0</v>
      </c>
      <c r="P439" s="3">
        <f t="shared" si="285"/>
        <v>15</v>
      </c>
      <c r="Q439" s="3">
        <v>0</v>
      </c>
      <c r="R439" s="3">
        <v>2</v>
      </c>
      <c r="S439" s="4">
        <v>1</v>
      </c>
      <c r="T439" s="4">
        <v>1</v>
      </c>
      <c r="U439" s="16">
        <f t="shared" si="286"/>
        <v>30</v>
      </c>
    </row>
    <row r="440" spans="1:21" ht="14.1" customHeight="1" x14ac:dyDescent="0.25">
      <c r="A440" s="6">
        <v>247</v>
      </c>
      <c r="B440" s="19" t="s">
        <v>146</v>
      </c>
      <c r="C440" s="6">
        <v>57</v>
      </c>
      <c r="D440" s="6" t="s">
        <v>101</v>
      </c>
      <c r="E440" s="6">
        <v>36</v>
      </c>
      <c r="F440" s="3">
        <v>10</v>
      </c>
      <c r="G440" s="54">
        <v>2</v>
      </c>
      <c r="H440" s="54">
        <v>1</v>
      </c>
      <c r="I440" s="54">
        <v>1</v>
      </c>
      <c r="J440" s="54">
        <v>0</v>
      </c>
      <c r="K440" s="54">
        <v>1</v>
      </c>
      <c r="L440" s="3">
        <v>1</v>
      </c>
      <c r="M440" s="3">
        <v>0</v>
      </c>
      <c r="N440" s="3">
        <v>0</v>
      </c>
      <c r="O440" s="3">
        <v>0</v>
      </c>
      <c r="P440" s="3">
        <f t="shared" si="285"/>
        <v>18</v>
      </c>
      <c r="Q440" s="3">
        <v>0</v>
      </c>
      <c r="R440" s="3">
        <v>2</v>
      </c>
      <c r="S440" s="4">
        <v>2</v>
      </c>
      <c r="T440" s="4">
        <v>1</v>
      </c>
      <c r="U440" s="16">
        <f t="shared" si="286"/>
        <v>36</v>
      </c>
    </row>
    <row r="441" spans="1:21" ht="14.1" customHeight="1" x14ac:dyDescent="0.25">
      <c r="A441" s="6">
        <v>247</v>
      </c>
      <c r="B441" s="19" t="s">
        <v>146</v>
      </c>
      <c r="C441" s="6">
        <v>76</v>
      </c>
      <c r="D441" s="6" t="s">
        <v>105</v>
      </c>
      <c r="E441" s="6">
        <v>48</v>
      </c>
      <c r="F441" s="3">
        <v>13</v>
      </c>
      <c r="G441" s="54">
        <v>2</v>
      </c>
      <c r="H441" s="54">
        <v>2</v>
      </c>
      <c r="I441" s="54">
        <v>1</v>
      </c>
      <c r="J441" s="54">
        <v>0</v>
      </c>
      <c r="K441" s="54">
        <v>1</v>
      </c>
      <c r="L441" s="3">
        <v>2</v>
      </c>
      <c r="M441" s="3">
        <v>1</v>
      </c>
      <c r="N441" s="3">
        <v>0</v>
      </c>
      <c r="O441" s="3">
        <v>0</v>
      </c>
      <c r="P441" s="3">
        <f t="shared" si="285"/>
        <v>24</v>
      </c>
      <c r="Q441" s="3">
        <v>0</v>
      </c>
      <c r="R441" s="3">
        <v>2</v>
      </c>
      <c r="S441" s="4">
        <v>2</v>
      </c>
      <c r="T441" s="4">
        <v>1</v>
      </c>
      <c r="U441" s="16">
        <f t="shared" si="286"/>
        <v>48</v>
      </c>
    </row>
    <row r="442" spans="1:21" ht="14.1" customHeight="1" x14ac:dyDescent="0.25">
      <c r="A442" s="6">
        <v>247</v>
      </c>
      <c r="B442" s="19" t="s">
        <v>146</v>
      </c>
      <c r="C442" s="6">
        <v>77</v>
      </c>
      <c r="D442" s="6" t="s">
        <v>102</v>
      </c>
      <c r="E442" s="6">
        <v>36</v>
      </c>
      <c r="F442" s="3">
        <v>8</v>
      </c>
      <c r="G442" s="54">
        <v>2</v>
      </c>
      <c r="H442" s="54">
        <v>2</v>
      </c>
      <c r="I442" s="54">
        <v>0</v>
      </c>
      <c r="J442" s="54">
        <v>1</v>
      </c>
      <c r="K442" s="54">
        <v>1</v>
      </c>
      <c r="L442" s="3">
        <v>2</v>
      </c>
      <c r="M442" s="3">
        <v>0</v>
      </c>
      <c r="N442" s="3">
        <v>0</v>
      </c>
      <c r="O442" s="3">
        <v>0</v>
      </c>
      <c r="P442" s="3">
        <f t="shared" si="285"/>
        <v>18</v>
      </c>
      <c r="Q442" s="3">
        <v>0</v>
      </c>
      <c r="R442" s="3">
        <v>2</v>
      </c>
      <c r="S442" s="4">
        <v>2</v>
      </c>
      <c r="T442" s="4">
        <v>1</v>
      </c>
      <c r="U442" s="16">
        <f t="shared" si="286"/>
        <v>36</v>
      </c>
    </row>
    <row r="443" spans="1:21" ht="14.1" customHeight="1" x14ac:dyDescent="0.25">
      <c r="A443" s="6"/>
      <c r="B443" s="19"/>
      <c r="C443" s="6"/>
      <c r="D443" s="6"/>
      <c r="E443" s="16">
        <f>+E438+E439+E440+E441+E442</f>
        <v>180</v>
      </c>
      <c r="F443" s="16">
        <f t="shared" ref="F443:T443" si="287">+F438+F439+F440+F441+F442</f>
        <v>49</v>
      </c>
      <c r="G443" s="16">
        <f t="shared" si="287"/>
        <v>8</v>
      </c>
      <c r="H443" s="16">
        <f t="shared" si="287"/>
        <v>7</v>
      </c>
      <c r="I443" s="16">
        <f t="shared" si="287"/>
        <v>2</v>
      </c>
      <c r="J443" s="16">
        <f t="shared" si="287"/>
        <v>1</v>
      </c>
      <c r="K443" s="16">
        <f t="shared" si="287"/>
        <v>5</v>
      </c>
      <c r="L443" s="16">
        <f t="shared" si="287"/>
        <v>7</v>
      </c>
      <c r="M443" s="16">
        <f t="shared" si="287"/>
        <v>1</v>
      </c>
      <c r="N443" s="16">
        <f t="shared" si="287"/>
        <v>0</v>
      </c>
      <c r="O443" s="16">
        <f t="shared" si="287"/>
        <v>0</v>
      </c>
      <c r="P443" s="16">
        <f t="shared" si="287"/>
        <v>90</v>
      </c>
      <c r="Q443" s="16">
        <f t="shared" si="287"/>
        <v>0</v>
      </c>
      <c r="R443" s="16">
        <f t="shared" si="287"/>
        <v>10</v>
      </c>
      <c r="S443" s="16">
        <f t="shared" si="287"/>
        <v>9</v>
      </c>
      <c r="T443" s="16">
        <f t="shared" si="287"/>
        <v>5</v>
      </c>
      <c r="U443" s="16">
        <f>+U438+U439+U440+U441+U442</f>
        <v>180</v>
      </c>
    </row>
    <row r="444" spans="1:21" ht="14.1" customHeight="1" x14ac:dyDescent="0.25">
      <c r="A444" s="6"/>
      <c r="B444" s="19"/>
      <c r="C444" s="6"/>
      <c r="D444" s="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 ht="14.1" customHeight="1" x14ac:dyDescent="0.25">
      <c r="A445" s="6">
        <v>248</v>
      </c>
      <c r="B445" s="19" t="s">
        <v>147</v>
      </c>
      <c r="C445" s="6">
        <v>6</v>
      </c>
      <c r="D445" s="6" t="s">
        <v>98</v>
      </c>
      <c r="E445" s="6">
        <v>36</v>
      </c>
      <c r="F445" s="3">
        <v>11</v>
      </c>
      <c r="G445" s="54">
        <v>2</v>
      </c>
      <c r="H445" s="54">
        <v>1</v>
      </c>
      <c r="I445" s="54">
        <v>0</v>
      </c>
      <c r="J445" s="54">
        <v>0</v>
      </c>
      <c r="K445" s="54">
        <v>1</v>
      </c>
      <c r="L445" s="3">
        <v>1</v>
      </c>
      <c r="M445" s="3">
        <v>0</v>
      </c>
      <c r="N445" s="3">
        <v>0</v>
      </c>
      <c r="O445" s="3">
        <v>0</v>
      </c>
      <c r="P445" s="3">
        <f t="shared" ref="P445:P449" si="288">E445/2</f>
        <v>18</v>
      </c>
      <c r="Q445" s="3">
        <v>0</v>
      </c>
      <c r="R445" s="3">
        <v>2</v>
      </c>
      <c r="S445" s="4">
        <v>2</v>
      </c>
      <c r="T445" s="4">
        <v>1</v>
      </c>
      <c r="U445" s="16">
        <f t="shared" si="286"/>
        <v>36</v>
      </c>
    </row>
    <row r="446" spans="1:21" ht="14.1" customHeight="1" x14ac:dyDescent="0.25">
      <c r="A446" s="6">
        <v>248</v>
      </c>
      <c r="B446" s="19" t="s">
        <v>147</v>
      </c>
      <c r="C446" s="6">
        <v>56</v>
      </c>
      <c r="D446" s="6" t="s">
        <v>128</v>
      </c>
      <c r="E446" s="6">
        <v>30</v>
      </c>
      <c r="F446" s="3">
        <v>9</v>
      </c>
      <c r="G446" s="54">
        <v>1</v>
      </c>
      <c r="H446" s="54">
        <v>1</v>
      </c>
      <c r="I446" s="54">
        <v>0</v>
      </c>
      <c r="J446" s="54">
        <v>0</v>
      </c>
      <c r="K446" s="54">
        <v>1</v>
      </c>
      <c r="L446" s="3">
        <v>1</v>
      </c>
      <c r="M446" s="3">
        <v>0</v>
      </c>
      <c r="N446" s="3">
        <v>0</v>
      </c>
      <c r="O446" s="3">
        <v>0</v>
      </c>
      <c r="P446" s="3">
        <f t="shared" si="288"/>
        <v>15</v>
      </c>
      <c r="Q446" s="3">
        <v>0</v>
      </c>
      <c r="R446" s="3">
        <v>2</v>
      </c>
      <c r="S446" s="4">
        <v>2</v>
      </c>
      <c r="T446" s="4">
        <v>1</v>
      </c>
      <c r="U446" s="16">
        <f t="shared" si="286"/>
        <v>30</v>
      </c>
    </row>
    <row r="447" spans="1:21" ht="14.1" customHeight="1" x14ac:dyDescent="0.25">
      <c r="A447" s="6">
        <v>248</v>
      </c>
      <c r="B447" s="19" t="s">
        <v>147</v>
      </c>
      <c r="C447" s="6">
        <v>75</v>
      </c>
      <c r="D447" s="6" t="s">
        <v>118</v>
      </c>
      <c r="E447" s="6">
        <v>48</v>
      </c>
      <c r="F447" s="3">
        <v>13</v>
      </c>
      <c r="G447" s="54">
        <v>2</v>
      </c>
      <c r="H447" s="54">
        <v>2</v>
      </c>
      <c r="I447" s="54">
        <v>1</v>
      </c>
      <c r="J447" s="54">
        <v>0</v>
      </c>
      <c r="K447" s="54">
        <v>1</v>
      </c>
      <c r="L447" s="3">
        <v>2</v>
      </c>
      <c r="M447" s="3">
        <v>1</v>
      </c>
      <c r="N447" s="3">
        <v>0</v>
      </c>
      <c r="O447" s="3">
        <v>0</v>
      </c>
      <c r="P447" s="3">
        <f t="shared" si="288"/>
        <v>24</v>
      </c>
      <c r="Q447" s="3">
        <v>0</v>
      </c>
      <c r="R447" s="3">
        <v>2</v>
      </c>
      <c r="S447" s="4">
        <v>2</v>
      </c>
      <c r="T447" s="4">
        <v>1</v>
      </c>
      <c r="U447" s="16">
        <f t="shared" si="286"/>
        <v>48</v>
      </c>
    </row>
    <row r="448" spans="1:21" ht="14.1" customHeight="1" x14ac:dyDescent="0.25">
      <c r="A448" s="6">
        <v>248</v>
      </c>
      <c r="B448" s="19" t="s">
        <v>147</v>
      </c>
      <c r="C448" s="6">
        <v>5</v>
      </c>
      <c r="D448" s="5" t="s">
        <v>97</v>
      </c>
      <c r="E448" s="6">
        <v>40</v>
      </c>
      <c r="F448" s="3">
        <v>11</v>
      </c>
      <c r="G448" s="54">
        <v>2</v>
      </c>
      <c r="H448" s="54">
        <v>2</v>
      </c>
      <c r="I448" s="54">
        <v>0</v>
      </c>
      <c r="J448" s="54">
        <v>0</v>
      </c>
      <c r="K448" s="54">
        <v>1</v>
      </c>
      <c r="L448" s="3">
        <v>2</v>
      </c>
      <c r="M448" s="3">
        <v>0</v>
      </c>
      <c r="N448" s="3">
        <v>0</v>
      </c>
      <c r="O448" s="3">
        <v>0</v>
      </c>
      <c r="P448" s="3">
        <f t="shared" si="288"/>
        <v>20</v>
      </c>
      <c r="Q448" s="3">
        <v>0</v>
      </c>
      <c r="R448" s="3">
        <v>2</v>
      </c>
      <c r="S448" s="4">
        <v>2</v>
      </c>
      <c r="T448" s="4">
        <v>1</v>
      </c>
      <c r="U448" s="16">
        <f t="shared" si="286"/>
        <v>40</v>
      </c>
    </row>
    <row r="449" spans="1:21" ht="14.1" customHeight="1" x14ac:dyDescent="0.25">
      <c r="A449" s="6">
        <v>248</v>
      </c>
      <c r="B449" s="19" t="s">
        <v>147</v>
      </c>
      <c r="C449" s="6">
        <v>77</v>
      </c>
      <c r="D449" s="6" t="s">
        <v>102</v>
      </c>
      <c r="E449" s="6">
        <v>48</v>
      </c>
      <c r="F449" s="3">
        <v>12</v>
      </c>
      <c r="G449" s="54">
        <v>2</v>
      </c>
      <c r="H449" s="54">
        <v>2</v>
      </c>
      <c r="I449" s="54">
        <v>1</v>
      </c>
      <c r="J449" s="54">
        <v>1</v>
      </c>
      <c r="K449" s="54">
        <v>1</v>
      </c>
      <c r="L449" s="3">
        <v>2</v>
      </c>
      <c r="M449" s="3">
        <v>1</v>
      </c>
      <c r="N449" s="3">
        <v>0</v>
      </c>
      <c r="O449" s="3">
        <v>0</v>
      </c>
      <c r="P449" s="3">
        <f t="shared" si="288"/>
        <v>24</v>
      </c>
      <c r="Q449" s="3">
        <v>0</v>
      </c>
      <c r="R449" s="3">
        <v>2</v>
      </c>
      <c r="S449" s="4">
        <v>2</v>
      </c>
      <c r="T449" s="4">
        <v>1</v>
      </c>
      <c r="U449" s="16">
        <f t="shared" si="286"/>
        <v>48</v>
      </c>
    </row>
    <row r="450" spans="1:21" ht="14.1" customHeight="1" x14ac:dyDescent="0.25">
      <c r="A450" s="6"/>
      <c r="B450" s="19"/>
      <c r="C450" s="6"/>
      <c r="D450" s="6"/>
      <c r="E450" s="16">
        <f>+E445+E446+E447+E448+E449</f>
        <v>202</v>
      </c>
      <c r="F450" s="16">
        <f t="shared" ref="F450:U450" si="289">+F445+F446+F447+F448+F449</f>
        <v>56</v>
      </c>
      <c r="G450" s="16">
        <f t="shared" si="289"/>
        <v>9</v>
      </c>
      <c r="H450" s="16">
        <f t="shared" si="289"/>
        <v>8</v>
      </c>
      <c r="I450" s="16">
        <f t="shared" si="289"/>
        <v>2</v>
      </c>
      <c r="J450" s="16">
        <f t="shared" si="289"/>
        <v>1</v>
      </c>
      <c r="K450" s="16">
        <f t="shared" si="289"/>
        <v>5</v>
      </c>
      <c r="L450" s="16">
        <f t="shared" si="289"/>
        <v>8</v>
      </c>
      <c r="M450" s="16">
        <f t="shared" si="289"/>
        <v>2</v>
      </c>
      <c r="N450" s="16">
        <f t="shared" si="289"/>
        <v>0</v>
      </c>
      <c r="O450" s="16">
        <f t="shared" si="289"/>
        <v>0</v>
      </c>
      <c r="P450" s="16">
        <f t="shared" si="289"/>
        <v>101</v>
      </c>
      <c r="Q450" s="16">
        <f t="shared" si="289"/>
        <v>0</v>
      </c>
      <c r="R450" s="16">
        <f t="shared" si="289"/>
        <v>10</v>
      </c>
      <c r="S450" s="16">
        <f t="shared" si="289"/>
        <v>10</v>
      </c>
      <c r="T450" s="16">
        <f t="shared" si="289"/>
        <v>5</v>
      </c>
      <c r="U450" s="16">
        <f t="shared" si="289"/>
        <v>202</v>
      </c>
    </row>
    <row r="451" spans="1:21" ht="14.1" customHeight="1" x14ac:dyDescent="0.25">
      <c r="A451" s="6"/>
      <c r="B451" s="19"/>
      <c r="C451" s="6"/>
      <c r="D451" s="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1:21" ht="14.1" customHeight="1" x14ac:dyDescent="0.25">
      <c r="A452" s="6">
        <v>249</v>
      </c>
      <c r="B452" s="19" t="s">
        <v>148</v>
      </c>
      <c r="C452" s="6">
        <v>6</v>
      </c>
      <c r="D452" s="6" t="s">
        <v>98</v>
      </c>
      <c r="E452" s="6">
        <v>48</v>
      </c>
      <c r="F452" s="3">
        <v>13</v>
      </c>
      <c r="G452" s="54">
        <v>2</v>
      </c>
      <c r="H452" s="54">
        <v>2</v>
      </c>
      <c r="I452" s="54">
        <v>1</v>
      </c>
      <c r="J452" s="54">
        <v>0</v>
      </c>
      <c r="K452" s="54">
        <v>1</v>
      </c>
      <c r="L452" s="3">
        <v>2</v>
      </c>
      <c r="M452" s="3">
        <v>1</v>
      </c>
      <c r="N452" s="3">
        <v>0</v>
      </c>
      <c r="O452" s="3">
        <v>0</v>
      </c>
      <c r="P452" s="3">
        <f t="shared" ref="P452:P460" si="290">E452/2</f>
        <v>24</v>
      </c>
      <c r="Q452" s="3">
        <v>0</v>
      </c>
      <c r="R452" s="3">
        <v>2</v>
      </c>
      <c r="S452" s="4">
        <v>2</v>
      </c>
      <c r="T452" s="4">
        <v>1</v>
      </c>
      <c r="U452" s="16">
        <f t="shared" ref="U452:U460" si="291">F452+G452+H452+I452+J452+K452+L452+M452+N452+O452+P452+Q452+R452</f>
        <v>48</v>
      </c>
    </row>
    <row r="453" spans="1:21" ht="14.1" customHeight="1" x14ac:dyDescent="0.25">
      <c r="A453" s="6">
        <v>249</v>
      </c>
      <c r="B453" s="19" t="s">
        <v>148</v>
      </c>
      <c r="C453" s="6">
        <v>41</v>
      </c>
      <c r="D453" s="6" t="s">
        <v>100</v>
      </c>
      <c r="E453" s="6">
        <v>30</v>
      </c>
      <c r="F453" s="3">
        <v>9</v>
      </c>
      <c r="G453" s="54">
        <v>1</v>
      </c>
      <c r="H453" s="54">
        <v>1</v>
      </c>
      <c r="I453" s="54">
        <v>0</v>
      </c>
      <c r="J453" s="54">
        <v>0</v>
      </c>
      <c r="K453" s="54">
        <v>1</v>
      </c>
      <c r="L453" s="3">
        <v>1</v>
      </c>
      <c r="M453" s="3">
        <v>0</v>
      </c>
      <c r="N453" s="3">
        <v>0</v>
      </c>
      <c r="O453" s="3">
        <v>0</v>
      </c>
      <c r="P453" s="3">
        <f t="shared" si="290"/>
        <v>15</v>
      </c>
      <c r="Q453" s="3">
        <v>0</v>
      </c>
      <c r="R453" s="3">
        <v>2</v>
      </c>
      <c r="S453" s="4">
        <v>2</v>
      </c>
      <c r="T453" s="4">
        <v>1</v>
      </c>
      <c r="U453" s="16">
        <f t="shared" si="291"/>
        <v>30</v>
      </c>
    </row>
    <row r="454" spans="1:21" ht="14.1" customHeight="1" x14ac:dyDescent="0.25">
      <c r="A454" s="7">
        <v>249</v>
      </c>
      <c r="B454" s="9" t="s">
        <v>148</v>
      </c>
      <c r="C454" s="7">
        <v>56</v>
      </c>
      <c r="D454" s="7" t="s">
        <v>128</v>
      </c>
      <c r="E454" s="7">
        <v>30</v>
      </c>
      <c r="F454" s="3">
        <v>9</v>
      </c>
      <c r="G454" s="54">
        <v>1</v>
      </c>
      <c r="H454" s="54">
        <v>1</v>
      </c>
      <c r="I454" s="54">
        <v>0</v>
      </c>
      <c r="J454" s="54">
        <v>0</v>
      </c>
      <c r="K454" s="54">
        <v>1</v>
      </c>
      <c r="L454" s="3">
        <v>1</v>
      </c>
      <c r="M454" s="3">
        <v>0</v>
      </c>
      <c r="N454" s="3">
        <v>0</v>
      </c>
      <c r="O454" s="3">
        <v>0</v>
      </c>
      <c r="P454" s="3">
        <f t="shared" si="290"/>
        <v>15</v>
      </c>
      <c r="Q454" s="3">
        <v>0</v>
      </c>
      <c r="R454" s="3">
        <v>2</v>
      </c>
      <c r="S454" s="4">
        <v>2</v>
      </c>
      <c r="T454" s="4">
        <v>1</v>
      </c>
      <c r="U454" s="16">
        <f t="shared" si="291"/>
        <v>30</v>
      </c>
    </row>
    <row r="455" spans="1:21" ht="14.1" customHeight="1" x14ac:dyDescent="0.25">
      <c r="A455" s="6">
        <v>249</v>
      </c>
      <c r="B455" s="19" t="s">
        <v>148</v>
      </c>
      <c r="C455" s="6">
        <v>57</v>
      </c>
      <c r="D455" s="6" t="s">
        <v>101</v>
      </c>
      <c r="E455" s="6">
        <v>48</v>
      </c>
      <c r="F455" s="3">
        <v>13</v>
      </c>
      <c r="G455" s="54">
        <v>2</v>
      </c>
      <c r="H455" s="54">
        <v>2</v>
      </c>
      <c r="I455" s="54">
        <v>1</v>
      </c>
      <c r="J455" s="54">
        <v>0</v>
      </c>
      <c r="K455" s="54">
        <v>1</v>
      </c>
      <c r="L455" s="3">
        <v>2</v>
      </c>
      <c r="M455" s="3">
        <v>1</v>
      </c>
      <c r="N455" s="3">
        <v>0</v>
      </c>
      <c r="O455" s="3">
        <v>0</v>
      </c>
      <c r="P455" s="3">
        <f t="shared" si="290"/>
        <v>24</v>
      </c>
      <c r="Q455" s="3">
        <v>0</v>
      </c>
      <c r="R455" s="3">
        <v>2</v>
      </c>
      <c r="S455" s="4">
        <v>2</v>
      </c>
      <c r="T455" s="4">
        <v>1</v>
      </c>
      <c r="U455" s="16">
        <f t="shared" si="291"/>
        <v>48</v>
      </c>
    </row>
    <row r="456" spans="1:21" ht="14.1" customHeight="1" x14ac:dyDescent="0.25">
      <c r="A456" s="6">
        <v>249</v>
      </c>
      <c r="B456" s="19" t="s">
        <v>148</v>
      </c>
      <c r="C456" s="6">
        <v>73</v>
      </c>
      <c r="D456" s="6" t="s">
        <v>121</v>
      </c>
      <c r="E456" s="6">
        <v>36</v>
      </c>
      <c r="F456" s="3">
        <v>11</v>
      </c>
      <c r="G456" s="54">
        <v>2</v>
      </c>
      <c r="H456" s="54">
        <v>1</v>
      </c>
      <c r="I456" s="54">
        <v>0</v>
      </c>
      <c r="J456" s="54">
        <v>0</v>
      </c>
      <c r="K456" s="54">
        <v>1</v>
      </c>
      <c r="L456" s="3">
        <v>1</v>
      </c>
      <c r="M456" s="3">
        <v>0</v>
      </c>
      <c r="N456" s="3">
        <v>0</v>
      </c>
      <c r="O456" s="3">
        <v>0</v>
      </c>
      <c r="P456" s="3">
        <f t="shared" si="290"/>
        <v>18</v>
      </c>
      <c r="Q456" s="3">
        <v>0</v>
      </c>
      <c r="R456" s="3">
        <v>2</v>
      </c>
      <c r="S456" s="4">
        <v>2</v>
      </c>
      <c r="T456" s="4">
        <v>1</v>
      </c>
      <c r="U456" s="16">
        <f t="shared" si="291"/>
        <v>36</v>
      </c>
    </row>
    <row r="457" spans="1:21" ht="14.1" customHeight="1" x14ac:dyDescent="0.25">
      <c r="A457" s="5">
        <v>249</v>
      </c>
      <c r="B457" s="19" t="s">
        <v>148</v>
      </c>
      <c r="C457" s="5">
        <v>76</v>
      </c>
      <c r="D457" s="6" t="s">
        <v>105</v>
      </c>
      <c r="E457" s="6">
        <v>48</v>
      </c>
      <c r="F457" s="3">
        <v>13</v>
      </c>
      <c r="G457" s="54">
        <v>2</v>
      </c>
      <c r="H457" s="54">
        <v>2</v>
      </c>
      <c r="I457" s="54">
        <v>1</v>
      </c>
      <c r="J457" s="54">
        <v>0</v>
      </c>
      <c r="K457" s="54">
        <v>1</v>
      </c>
      <c r="L457" s="3">
        <v>2</v>
      </c>
      <c r="M457" s="3">
        <v>1</v>
      </c>
      <c r="N457" s="3">
        <v>0</v>
      </c>
      <c r="O457" s="3">
        <v>0</v>
      </c>
      <c r="P457" s="3">
        <f t="shared" si="290"/>
        <v>24</v>
      </c>
      <c r="Q457" s="3">
        <v>0</v>
      </c>
      <c r="R457" s="3">
        <v>2</v>
      </c>
      <c r="S457" s="4">
        <v>2</v>
      </c>
      <c r="T457" s="4">
        <v>1</v>
      </c>
      <c r="U457" s="16">
        <f t="shared" si="291"/>
        <v>48</v>
      </c>
    </row>
    <row r="458" spans="1:21" ht="14.1" customHeight="1" x14ac:dyDescent="0.25">
      <c r="A458" s="5">
        <v>249</v>
      </c>
      <c r="B458" s="19" t="s">
        <v>148</v>
      </c>
      <c r="C458" s="5">
        <v>77</v>
      </c>
      <c r="D458" s="6" t="s">
        <v>102</v>
      </c>
      <c r="E458" s="6">
        <v>60</v>
      </c>
      <c r="F458" s="3">
        <v>18</v>
      </c>
      <c r="G458" s="54">
        <v>3</v>
      </c>
      <c r="H458" s="54">
        <v>2</v>
      </c>
      <c r="I458" s="54">
        <v>1</v>
      </c>
      <c r="J458" s="54">
        <v>0</v>
      </c>
      <c r="K458" s="54">
        <v>1</v>
      </c>
      <c r="L458" s="3">
        <v>2</v>
      </c>
      <c r="M458" s="3">
        <v>1</v>
      </c>
      <c r="N458" s="3">
        <v>0</v>
      </c>
      <c r="O458" s="3">
        <v>0</v>
      </c>
      <c r="P458" s="3">
        <f t="shared" si="290"/>
        <v>30</v>
      </c>
      <c r="Q458" s="3">
        <v>0</v>
      </c>
      <c r="R458" s="3">
        <v>2</v>
      </c>
      <c r="S458" s="4">
        <v>2</v>
      </c>
      <c r="T458" s="4">
        <v>1</v>
      </c>
      <c r="U458" s="16">
        <f t="shared" si="291"/>
        <v>60</v>
      </c>
    </row>
    <row r="459" spans="1:21" ht="14.1" customHeight="1" x14ac:dyDescent="0.25">
      <c r="A459" s="5">
        <v>249</v>
      </c>
      <c r="B459" s="19" t="s">
        <v>148</v>
      </c>
      <c r="C459" s="5">
        <v>75</v>
      </c>
      <c r="D459" s="6" t="s">
        <v>149</v>
      </c>
      <c r="E459" s="6">
        <v>36</v>
      </c>
      <c r="F459" s="3">
        <v>7</v>
      </c>
      <c r="G459" s="54">
        <v>2</v>
      </c>
      <c r="H459" s="54">
        <v>2</v>
      </c>
      <c r="I459" s="54">
        <v>1</v>
      </c>
      <c r="J459" s="54">
        <v>1</v>
      </c>
      <c r="K459" s="54">
        <v>1</v>
      </c>
      <c r="L459" s="3">
        <v>1</v>
      </c>
      <c r="M459" s="3">
        <v>1</v>
      </c>
      <c r="N459" s="3">
        <v>0</v>
      </c>
      <c r="O459" s="3">
        <v>0</v>
      </c>
      <c r="P459" s="3">
        <f t="shared" si="290"/>
        <v>18</v>
      </c>
      <c r="Q459" s="3">
        <v>0</v>
      </c>
      <c r="R459" s="3">
        <v>2</v>
      </c>
      <c r="S459" s="4">
        <v>2</v>
      </c>
      <c r="T459" s="4">
        <v>1</v>
      </c>
      <c r="U459" s="16">
        <f t="shared" si="291"/>
        <v>36</v>
      </c>
    </row>
    <row r="460" spans="1:21" ht="14.1" customHeight="1" x14ac:dyDescent="0.25">
      <c r="A460" s="5">
        <v>249</v>
      </c>
      <c r="B460" s="19" t="s">
        <v>148</v>
      </c>
      <c r="C460" s="5">
        <v>15</v>
      </c>
      <c r="D460" s="6" t="s">
        <v>150</v>
      </c>
      <c r="E460" s="6">
        <v>30</v>
      </c>
      <c r="F460" s="3">
        <v>9</v>
      </c>
      <c r="G460" s="54">
        <v>1</v>
      </c>
      <c r="H460" s="54">
        <v>1</v>
      </c>
      <c r="I460" s="54">
        <v>0</v>
      </c>
      <c r="J460" s="54">
        <v>0</v>
      </c>
      <c r="K460" s="54">
        <v>1</v>
      </c>
      <c r="L460" s="3">
        <v>1</v>
      </c>
      <c r="M460" s="3">
        <v>0</v>
      </c>
      <c r="N460" s="3">
        <v>0</v>
      </c>
      <c r="O460" s="3">
        <v>0</v>
      </c>
      <c r="P460" s="3">
        <f t="shared" si="290"/>
        <v>15</v>
      </c>
      <c r="Q460" s="3">
        <v>0</v>
      </c>
      <c r="R460" s="3">
        <v>2</v>
      </c>
      <c r="S460" s="4">
        <v>2</v>
      </c>
      <c r="T460" s="4">
        <v>1</v>
      </c>
      <c r="U460" s="16">
        <f t="shared" si="291"/>
        <v>30</v>
      </c>
    </row>
    <row r="461" spans="1:21" ht="14.1" customHeight="1" x14ac:dyDescent="0.25">
      <c r="A461" s="5"/>
      <c r="B461" s="19"/>
      <c r="C461" s="5"/>
      <c r="D461" s="23"/>
      <c r="E461" s="16">
        <f>+E452+E453+E454+E455+E456+E457+E458+E459+E460</f>
        <v>366</v>
      </c>
      <c r="F461" s="16">
        <f t="shared" ref="F461:U461" si="292">+F452+F453+F454+F455+F456+F457+F458+F459+F460</f>
        <v>102</v>
      </c>
      <c r="G461" s="16">
        <f t="shared" si="292"/>
        <v>16</v>
      </c>
      <c r="H461" s="16">
        <f t="shared" si="292"/>
        <v>14</v>
      </c>
      <c r="I461" s="16">
        <f t="shared" si="292"/>
        <v>5</v>
      </c>
      <c r="J461" s="16">
        <f t="shared" si="292"/>
        <v>1</v>
      </c>
      <c r="K461" s="16">
        <f t="shared" si="292"/>
        <v>9</v>
      </c>
      <c r="L461" s="16">
        <f t="shared" si="292"/>
        <v>13</v>
      </c>
      <c r="M461" s="16">
        <f t="shared" si="292"/>
        <v>5</v>
      </c>
      <c r="N461" s="16">
        <f t="shared" si="292"/>
        <v>0</v>
      </c>
      <c r="O461" s="16">
        <f t="shared" si="292"/>
        <v>0</v>
      </c>
      <c r="P461" s="16">
        <f t="shared" si="292"/>
        <v>183</v>
      </c>
      <c r="Q461" s="16">
        <f t="shared" si="292"/>
        <v>0</v>
      </c>
      <c r="R461" s="16">
        <f t="shared" si="292"/>
        <v>18</v>
      </c>
      <c r="S461" s="16">
        <f t="shared" si="292"/>
        <v>18</v>
      </c>
      <c r="T461" s="16">
        <f t="shared" si="292"/>
        <v>9</v>
      </c>
      <c r="U461" s="16">
        <f t="shared" si="292"/>
        <v>366</v>
      </c>
    </row>
    <row r="462" spans="1:21" ht="14.1" customHeight="1" x14ac:dyDescent="0.25">
      <c r="A462" s="5"/>
      <c r="B462" s="19"/>
      <c r="C462" s="5"/>
      <c r="D462" s="23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1:21" ht="14.1" customHeight="1" x14ac:dyDescent="0.25">
      <c r="A463" s="5">
        <v>250</v>
      </c>
      <c r="B463" s="19" t="s">
        <v>151</v>
      </c>
      <c r="C463" s="5">
        <v>34</v>
      </c>
      <c r="D463" s="5" t="s">
        <v>99</v>
      </c>
      <c r="E463" s="5">
        <v>29</v>
      </c>
      <c r="F463" s="3">
        <v>7</v>
      </c>
      <c r="G463" s="54">
        <v>1</v>
      </c>
      <c r="H463" s="54">
        <v>1</v>
      </c>
      <c r="I463" s="54">
        <v>1</v>
      </c>
      <c r="J463" s="54">
        <v>0</v>
      </c>
      <c r="K463" s="54">
        <v>1</v>
      </c>
      <c r="L463" s="3">
        <v>1</v>
      </c>
      <c r="M463" s="3">
        <v>0</v>
      </c>
      <c r="N463" s="3">
        <v>0</v>
      </c>
      <c r="O463" s="3">
        <v>0</v>
      </c>
      <c r="P463" s="3">
        <v>15</v>
      </c>
      <c r="Q463" s="3">
        <v>0</v>
      </c>
      <c r="R463" s="3">
        <v>2</v>
      </c>
      <c r="S463" s="4">
        <v>2</v>
      </c>
      <c r="T463" s="4">
        <v>1</v>
      </c>
      <c r="U463" s="16">
        <f t="shared" ref="U463:U465" si="293">F463+G463+H463+I463+J463+K463+L463+M463+N463+O463+P463+Q463+R463</f>
        <v>29</v>
      </c>
    </row>
    <row r="464" spans="1:21" ht="14.1" customHeight="1" x14ac:dyDescent="0.25">
      <c r="A464" s="5">
        <v>250</v>
      </c>
      <c r="B464" s="19" t="s">
        <v>151</v>
      </c>
      <c r="C464" s="5">
        <v>35</v>
      </c>
      <c r="D464" s="5" t="s">
        <v>125</v>
      </c>
      <c r="E464" s="5">
        <v>29</v>
      </c>
      <c r="F464" s="3">
        <v>10</v>
      </c>
      <c r="G464" s="54">
        <v>1</v>
      </c>
      <c r="H464" s="54">
        <v>1</v>
      </c>
      <c r="I464" s="54">
        <v>0</v>
      </c>
      <c r="J464" s="54">
        <v>0</v>
      </c>
      <c r="K464" s="54">
        <v>0</v>
      </c>
      <c r="L464" s="3">
        <v>1</v>
      </c>
      <c r="M464" s="3">
        <v>0</v>
      </c>
      <c r="N464" s="3">
        <v>0</v>
      </c>
      <c r="O464" s="3">
        <v>0</v>
      </c>
      <c r="P464" s="3">
        <v>14</v>
      </c>
      <c r="Q464" s="3">
        <v>0</v>
      </c>
      <c r="R464" s="3">
        <v>2</v>
      </c>
      <c r="S464" s="4">
        <v>1</v>
      </c>
      <c r="T464" s="4">
        <v>0</v>
      </c>
      <c r="U464" s="16">
        <f t="shared" si="293"/>
        <v>29</v>
      </c>
    </row>
    <row r="465" spans="1:21" ht="14.1" customHeight="1" x14ac:dyDescent="0.25">
      <c r="A465" s="5">
        <v>250</v>
      </c>
      <c r="B465" s="19" t="s">
        <v>151</v>
      </c>
      <c r="C465" s="5">
        <v>77</v>
      </c>
      <c r="D465" s="5" t="s">
        <v>102</v>
      </c>
      <c r="E465" s="5">
        <v>36</v>
      </c>
      <c r="F465" s="3">
        <v>9</v>
      </c>
      <c r="G465" s="54">
        <v>2</v>
      </c>
      <c r="H465" s="54">
        <v>1</v>
      </c>
      <c r="I465" s="54">
        <v>1</v>
      </c>
      <c r="J465" s="54">
        <v>0</v>
      </c>
      <c r="K465" s="54">
        <v>1</v>
      </c>
      <c r="L465" s="3">
        <v>1</v>
      </c>
      <c r="M465" s="3">
        <v>1</v>
      </c>
      <c r="N465" s="3">
        <v>0</v>
      </c>
      <c r="O465" s="3">
        <v>0</v>
      </c>
      <c r="P465" s="3">
        <f t="shared" ref="P465" si="294">E465/2</f>
        <v>18</v>
      </c>
      <c r="Q465" s="3">
        <v>0</v>
      </c>
      <c r="R465" s="3">
        <v>2</v>
      </c>
      <c r="S465" s="4">
        <v>2</v>
      </c>
      <c r="T465" s="4">
        <v>1</v>
      </c>
      <c r="U465" s="16">
        <f t="shared" si="293"/>
        <v>36</v>
      </c>
    </row>
    <row r="466" spans="1:21" ht="14.1" customHeight="1" x14ac:dyDescent="0.25">
      <c r="A466" s="5"/>
      <c r="B466" s="19"/>
      <c r="C466" s="5"/>
      <c r="D466" s="5"/>
      <c r="E466" s="16">
        <f>+E463+E464+E465</f>
        <v>94</v>
      </c>
      <c r="F466" s="16">
        <f t="shared" ref="F466:U466" si="295">+F463+F464+F465</f>
        <v>26</v>
      </c>
      <c r="G466" s="16">
        <f t="shared" si="295"/>
        <v>4</v>
      </c>
      <c r="H466" s="16">
        <f t="shared" si="295"/>
        <v>3</v>
      </c>
      <c r="I466" s="16">
        <f t="shared" si="295"/>
        <v>2</v>
      </c>
      <c r="J466" s="16">
        <f t="shared" si="295"/>
        <v>0</v>
      </c>
      <c r="K466" s="16">
        <f t="shared" si="295"/>
        <v>2</v>
      </c>
      <c r="L466" s="16">
        <f t="shared" si="295"/>
        <v>3</v>
      </c>
      <c r="M466" s="16">
        <f t="shared" si="295"/>
        <v>1</v>
      </c>
      <c r="N466" s="16">
        <f t="shared" si="295"/>
        <v>0</v>
      </c>
      <c r="O466" s="16">
        <f t="shared" si="295"/>
        <v>0</v>
      </c>
      <c r="P466" s="16">
        <f t="shared" si="295"/>
        <v>47</v>
      </c>
      <c r="Q466" s="16">
        <f t="shared" si="295"/>
        <v>0</v>
      </c>
      <c r="R466" s="16">
        <f t="shared" si="295"/>
        <v>6</v>
      </c>
      <c r="S466" s="16">
        <f t="shared" si="295"/>
        <v>5</v>
      </c>
      <c r="T466" s="16">
        <f t="shared" si="295"/>
        <v>2</v>
      </c>
      <c r="U466" s="16">
        <f t="shared" si="295"/>
        <v>94</v>
      </c>
    </row>
    <row r="467" spans="1:21" ht="14.1" customHeight="1" x14ac:dyDescent="0.25">
      <c r="A467" s="5"/>
      <c r="B467" s="19"/>
      <c r="C467" s="5"/>
      <c r="D467" s="5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1:21" ht="14.1" customHeight="1" x14ac:dyDescent="0.25">
      <c r="A468" s="6">
        <v>251</v>
      </c>
      <c r="B468" s="19" t="s">
        <v>152</v>
      </c>
      <c r="C468" s="6">
        <v>6</v>
      </c>
      <c r="D468" s="6" t="s">
        <v>98</v>
      </c>
      <c r="E468" s="6">
        <v>36</v>
      </c>
      <c r="F468" s="3">
        <v>10</v>
      </c>
      <c r="G468" s="54">
        <v>2</v>
      </c>
      <c r="H468" s="54">
        <v>1</v>
      </c>
      <c r="I468" s="54">
        <v>0</v>
      </c>
      <c r="J468" s="54">
        <v>1</v>
      </c>
      <c r="K468" s="54">
        <v>1</v>
      </c>
      <c r="L468" s="3">
        <v>1</v>
      </c>
      <c r="M468" s="3">
        <v>0</v>
      </c>
      <c r="N468" s="3">
        <v>0</v>
      </c>
      <c r="O468" s="3">
        <v>0</v>
      </c>
      <c r="P468" s="3">
        <f t="shared" ref="P468:P475" si="296">E468/2</f>
        <v>18</v>
      </c>
      <c r="Q468" s="3">
        <v>0</v>
      </c>
      <c r="R468" s="3">
        <v>2</v>
      </c>
      <c r="S468" s="4">
        <v>2</v>
      </c>
      <c r="T468" s="4">
        <v>1</v>
      </c>
      <c r="U468" s="16">
        <f t="shared" ref="U468:U475" si="297">F468+G468+H468+I468+J468+K468+L468+M468+N468+O468+P468+Q468+R468</f>
        <v>36</v>
      </c>
    </row>
    <row r="469" spans="1:21" ht="14.1" customHeight="1" x14ac:dyDescent="0.25">
      <c r="A469" s="7">
        <v>251</v>
      </c>
      <c r="B469" s="9" t="s">
        <v>152</v>
      </c>
      <c r="C469" s="7">
        <v>43</v>
      </c>
      <c r="D469" s="7" t="s">
        <v>113</v>
      </c>
      <c r="E469" s="7">
        <v>42</v>
      </c>
      <c r="F469" s="3">
        <v>12</v>
      </c>
      <c r="G469" s="54">
        <v>2</v>
      </c>
      <c r="H469" s="54">
        <v>2</v>
      </c>
      <c r="I469" s="54">
        <v>0</v>
      </c>
      <c r="J469" s="54">
        <v>0</v>
      </c>
      <c r="K469" s="54">
        <v>1</v>
      </c>
      <c r="L469" s="3">
        <v>2</v>
      </c>
      <c r="M469" s="3">
        <v>0</v>
      </c>
      <c r="N469" s="3">
        <v>0</v>
      </c>
      <c r="O469" s="3">
        <v>0</v>
      </c>
      <c r="P469" s="3">
        <f t="shared" si="296"/>
        <v>21</v>
      </c>
      <c r="Q469" s="3">
        <v>0</v>
      </c>
      <c r="R469" s="3">
        <v>2</v>
      </c>
      <c r="S469" s="4">
        <v>2</v>
      </c>
      <c r="T469" s="4">
        <v>1</v>
      </c>
      <c r="U469" s="16">
        <f t="shared" si="297"/>
        <v>42</v>
      </c>
    </row>
    <row r="470" spans="1:21" ht="14.1" customHeight="1" x14ac:dyDescent="0.25">
      <c r="A470" s="7">
        <v>251</v>
      </c>
      <c r="B470" s="9" t="s">
        <v>152</v>
      </c>
      <c r="C470" s="7">
        <v>56</v>
      </c>
      <c r="D470" s="7" t="s">
        <v>128</v>
      </c>
      <c r="E470" s="7">
        <v>30</v>
      </c>
      <c r="F470" s="3">
        <v>9</v>
      </c>
      <c r="G470" s="54">
        <v>1</v>
      </c>
      <c r="H470" s="54">
        <v>1</v>
      </c>
      <c r="I470" s="54">
        <v>0</v>
      </c>
      <c r="J470" s="54">
        <v>0</v>
      </c>
      <c r="K470" s="54">
        <v>1</v>
      </c>
      <c r="L470" s="3">
        <v>1</v>
      </c>
      <c r="M470" s="3">
        <v>0</v>
      </c>
      <c r="N470" s="3">
        <v>0</v>
      </c>
      <c r="O470" s="3">
        <v>0</v>
      </c>
      <c r="P470" s="3">
        <f t="shared" si="296"/>
        <v>15</v>
      </c>
      <c r="Q470" s="3">
        <v>0</v>
      </c>
      <c r="R470" s="3">
        <v>2</v>
      </c>
      <c r="S470" s="4">
        <v>2</v>
      </c>
      <c r="T470" s="4">
        <v>1</v>
      </c>
      <c r="U470" s="16">
        <f t="shared" si="297"/>
        <v>30</v>
      </c>
    </row>
    <row r="471" spans="1:21" ht="14.1" customHeight="1" x14ac:dyDescent="0.25">
      <c r="A471" s="7">
        <v>251</v>
      </c>
      <c r="B471" s="9" t="s">
        <v>152</v>
      </c>
      <c r="C471" s="7">
        <v>75</v>
      </c>
      <c r="D471" s="7" t="s">
        <v>118</v>
      </c>
      <c r="E471" s="7">
        <v>60</v>
      </c>
      <c r="F471" s="7">
        <v>18</v>
      </c>
      <c r="G471" s="54">
        <v>2</v>
      </c>
      <c r="H471" s="54">
        <v>2</v>
      </c>
      <c r="I471" s="54">
        <v>1</v>
      </c>
      <c r="J471" s="54">
        <v>0</v>
      </c>
      <c r="K471" s="54">
        <v>2</v>
      </c>
      <c r="L471" s="3">
        <v>2</v>
      </c>
      <c r="M471" s="3">
        <v>1</v>
      </c>
      <c r="N471" s="3">
        <v>0</v>
      </c>
      <c r="O471" s="3">
        <v>0</v>
      </c>
      <c r="P471" s="3">
        <f t="shared" si="296"/>
        <v>30</v>
      </c>
      <c r="Q471" s="3">
        <v>0</v>
      </c>
      <c r="R471" s="3">
        <v>2</v>
      </c>
      <c r="S471" s="4">
        <f t="shared" ref="S471:S474" si="298">P471*10%</f>
        <v>3</v>
      </c>
      <c r="T471" s="4">
        <v>1</v>
      </c>
      <c r="U471" s="16">
        <f t="shared" si="297"/>
        <v>60</v>
      </c>
    </row>
    <row r="472" spans="1:21" ht="14.1" customHeight="1" x14ac:dyDescent="0.25">
      <c r="A472" s="7">
        <v>251</v>
      </c>
      <c r="B472" s="9" t="s">
        <v>152</v>
      </c>
      <c r="C472" s="7">
        <v>76</v>
      </c>
      <c r="D472" s="7" t="s">
        <v>105</v>
      </c>
      <c r="E472" s="7">
        <v>48</v>
      </c>
      <c r="F472" s="3">
        <v>12</v>
      </c>
      <c r="G472" s="54">
        <v>2</v>
      </c>
      <c r="H472" s="54">
        <v>2</v>
      </c>
      <c r="I472" s="54">
        <v>1</v>
      </c>
      <c r="J472" s="54">
        <v>1</v>
      </c>
      <c r="K472" s="54">
        <v>1</v>
      </c>
      <c r="L472" s="3">
        <v>2</v>
      </c>
      <c r="M472" s="3">
        <v>1</v>
      </c>
      <c r="N472" s="3">
        <v>0</v>
      </c>
      <c r="O472" s="3">
        <v>0</v>
      </c>
      <c r="P472" s="3">
        <f t="shared" si="296"/>
        <v>24</v>
      </c>
      <c r="Q472" s="3">
        <v>0</v>
      </c>
      <c r="R472" s="3">
        <v>2</v>
      </c>
      <c r="S472" s="4">
        <v>2</v>
      </c>
      <c r="T472" s="4">
        <v>1</v>
      </c>
      <c r="U472" s="16">
        <f t="shared" si="297"/>
        <v>48</v>
      </c>
    </row>
    <row r="473" spans="1:21" ht="14.1" customHeight="1" x14ac:dyDescent="0.25">
      <c r="A473" s="7">
        <v>251</v>
      </c>
      <c r="B473" s="9" t="s">
        <v>152</v>
      </c>
      <c r="C473" s="7">
        <v>77</v>
      </c>
      <c r="D473" s="7" t="s">
        <v>102</v>
      </c>
      <c r="E473" s="7">
        <v>60</v>
      </c>
      <c r="F473" s="7">
        <v>15</v>
      </c>
      <c r="G473" s="54">
        <v>3</v>
      </c>
      <c r="H473" s="54">
        <v>2</v>
      </c>
      <c r="I473" s="54">
        <v>1</v>
      </c>
      <c r="J473" s="54">
        <v>0</v>
      </c>
      <c r="K473" s="54">
        <v>2</v>
      </c>
      <c r="L473" s="3">
        <v>2</v>
      </c>
      <c r="M473" s="3">
        <v>1</v>
      </c>
      <c r="N473" s="3">
        <v>0</v>
      </c>
      <c r="O473" s="3">
        <v>0</v>
      </c>
      <c r="P473" s="3">
        <f t="shared" si="296"/>
        <v>30</v>
      </c>
      <c r="Q473" s="3">
        <v>0</v>
      </c>
      <c r="R473" s="3">
        <v>2</v>
      </c>
      <c r="S473" s="4">
        <f t="shared" si="298"/>
        <v>3</v>
      </c>
      <c r="T473" s="4">
        <v>2</v>
      </c>
      <c r="U473" s="16">
        <f t="shared" si="297"/>
        <v>58</v>
      </c>
    </row>
    <row r="474" spans="1:21" ht="14.1" customHeight="1" x14ac:dyDescent="0.25">
      <c r="A474" s="7">
        <v>251</v>
      </c>
      <c r="B474" s="9" t="s">
        <v>152</v>
      </c>
      <c r="C474" s="7">
        <v>57</v>
      </c>
      <c r="D474" s="5" t="s">
        <v>101</v>
      </c>
      <c r="E474" s="7">
        <v>40</v>
      </c>
      <c r="F474" s="7">
        <v>11</v>
      </c>
      <c r="G474" s="54">
        <v>2</v>
      </c>
      <c r="H474" s="54">
        <v>2</v>
      </c>
      <c r="I474" s="54">
        <v>0</v>
      </c>
      <c r="J474" s="54">
        <v>0</v>
      </c>
      <c r="K474" s="54">
        <f t="shared" ref="K474" si="299">P474*5/100</f>
        <v>1</v>
      </c>
      <c r="L474" s="3">
        <v>2</v>
      </c>
      <c r="M474" s="3">
        <v>0</v>
      </c>
      <c r="N474" s="3">
        <v>0</v>
      </c>
      <c r="O474" s="3">
        <v>0</v>
      </c>
      <c r="P474" s="3">
        <f t="shared" si="296"/>
        <v>20</v>
      </c>
      <c r="Q474" s="3">
        <v>0</v>
      </c>
      <c r="R474" s="3">
        <v>2</v>
      </c>
      <c r="S474" s="4">
        <f t="shared" si="298"/>
        <v>2</v>
      </c>
      <c r="T474" s="4">
        <v>1</v>
      </c>
      <c r="U474" s="16">
        <f t="shared" si="297"/>
        <v>40</v>
      </c>
    </row>
    <row r="475" spans="1:21" ht="14.1" customHeight="1" x14ac:dyDescent="0.25">
      <c r="A475" s="7">
        <v>251</v>
      </c>
      <c r="B475" s="9" t="s">
        <v>152</v>
      </c>
      <c r="C475" s="7">
        <v>87</v>
      </c>
      <c r="D475" s="7" t="s">
        <v>107</v>
      </c>
      <c r="E475" s="7">
        <v>42</v>
      </c>
      <c r="F475" s="3">
        <v>12</v>
      </c>
      <c r="G475" s="54">
        <v>2</v>
      </c>
      <c r="H475" s="54">
        <v>2</v>
      </c>
      <c r="I475" s="54">
        <v>0</v>
      </c>
      <c r="J475" s="54">
        <v>0</v>
      </c>
      <c r="K475" s="54">
        <v>1</v>
      </c>
      <c r="L475" s="3">
        <v>2</v>
      </c>
      <c r="M475" s="3">
        <v>0</v>
      </c>
      <c r="N475" s="3">
        <v>0</v>
      </c>
      <c r="O475" s="3">
        <v>0</v>
      </c>
      <c r="P475" s="3">
        <f t="shared" si="296"/>
        <v>21</v>
      </c>
      <c r="Q475" s="3">
        <v>0</v>
      </c>
      <c r="R475" s="3">
        <v>2</v>
      </c>
      <c r="S475" s="4">
        <v>2</v>
      </c>
      <c r="T475" s="4">
        <v>1</v>
      </c>
      <c r="U475" s="16">
        <f t="shared" si="297"/>
        <v>42</v>
      </c>
    </row>
    <row r="476" spans="1:21" ht="14.1" customHeight="1" x14ac:dyDescent="0.25">
      <c r="A476" s="3"/>
      <c r="B476" s="9"/>
      <c r="C476" s="3"/>
      <c r="D476" s="3"/>
      <c r="E476" s="16">
        <f>SUM(E468:E475)</f>
        <v>358</v>
      </c>
      <c r="F476" s="16">
        <f t="shared" ref="F476:U476" si="300">SUM(F468:F475)</f>
        <v>99</v>
      </c>
      <c r="G476" s="16">
        <f t="shared" si="300"/>
        <v>16</v>
      </c>
      <c r="H476" s="16">
        <f t="shared" si="300"/>
        <v>14</v>
      </c>
      <c r="I476" s="16">
        <f t="shared" si="300"/>
        <v>3</v>
      </c>
      <c r="J476" s="16">
        <f t="shared" si="300"/>
        <v>2</v>
      </c>
      <c r="K476" s="16">
        <f t="shared" si="300"/>
        <v>10</v>
      </c>
      <c r="L476" s="16">
        <f t="shared" si="300"/>
        <v>14</v>
      </c>
      <c r="M476" s="16">
        <f t="shared" si="300"/>
        <v>3</v>
      </c>
      <c r="N476" s="16">
        <f t="shared" si="300"/>
        <v>0</v>
      </c>
      <c r="O476" s="16">
        <f t="shared" si="300"/>
        <v>0</v>
      </c>
      <c r="P476" s="16">
        <f t="shared" si="300"/>
        <v>179</v>
      </c>
      <c r="Q476" s="16">
        <f t="shared" si="300"/>
        <v>0</v>
      </c>
      <c r="R476" s="16">
        <f t="shared" si="300"/>
        <v>16</v>
      </c>
      <c r="S476" s="16">
        <f t="shared" si="300"/>
        <v>18</v>
      </c>
      <c r="T476" s="16">
        <f t="shared" si="300"/>
        <v>9</v>
      </c>
      <c r="U476" s="16">
        <f t="shared" si="300"/>
        <v>356</v>
      </c>
    </row>
    <row r="477" spans="1:21" ht="14.1" customHeight="1" x14ac:dyDescent="0.25">
      <c r="A477" s="3"/>
      <c r="B477" s="9"/>
      <c r="C477" s="3"/>
      <c r="D477" s="3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1:21" ht="14.1" customHeight="1" x14ac:dyDescent="0.25">
      <c r="A478" s="7">
        <v>252</v>
      </c>
      <c r="B478" s="9" t="s">
        <v>153</v>
      </c>
      <c r="C478" s="7">
        <v>34</v>
      </c>
      <c r="D478" s="7" t="s">
        <v>99</v>
      </c>
      <c r="E478" s="7">
        <v>35</v>
      </c>
      <c r="F478" s="3">
        <v>13</v>
      </c>
      <c r="G478" s="54">
        <v>1</v>
      </c>
      <c r="H478" s="54">
        <v>1</v>
      </c>
      <c r="I478" s="54">
        <v>0</v>
      </c>
      <c r="J478" s="54">
        <v>0</v>
      </c>
      <c r="K478" s="54">
        <v>0</v>
      </c>
      <c r="L478" s="3">
        <v>1</v>
      </c>
      <c r="M478" s="3">
        <v>0</v>
      </c>
      <c r="N478" s="3">
        <v>0</v>
      </c>
      <c r="O478" s="3">
        <v>0</v>
      </c>
      <c r="P478" s="3">
        <v>17</v>
      </c>
      <c r="Q478" s="3">
        <v>0</v>
      </c>
      <c r="R478" s="3">
        <v>2</v>
      </c>
      <c r="S478" s="4">
        <v>2</v>
      </c>
      <c r="T478" s="4">
        <v>1</v>
      </c>
      <c r="U478" s="16">
        <f t="shared" ref="U478:U482" si="301">F478+G478+H478+I478+J478+K478+L478+M478+N478+O478+P478+Q478+R478</f>
        <v>35</v>
      </c>
    </row>
    <row r="479" spans="1:21" ht="14.1" customHeight="1" x14ac:dyDescent="0.25">
      <c r="A479" s="3">
        <v>252</v>
      </c>
      <c r="B479" s="9" t="s">
        <v>153</v>
      </c>
      <c r="C479" s="3">
        <v>57</v>
      </c>
      <c r="D479" s="3" t="s">
        <v>101</v>
      </c>
      <c r="E479" s="7">
        <v>60</v>
      </c>
      <c r="F479" s="7">
        <v>17</v>
      </c>
      <c r="G479" s="54">
        <v>3</v>
      </c>
      <c r="H479" s="54">
        <v>2</v>
      </c>
      <c r="I479" s="54">
        <v>1</v>
      </c>
      <c r="J479" s="54">
        <v>0</v>
      </c>
      <c r="K479" s="54">
        <v>2</v>
      </c>
      <c r="L479" s="3">
        <v>2</v>
      </c>
      <c r="M479" s="3">
        <v>1</v>
      </c>
      <c r="N479" s="3">
        <v>0</v>
      </c>
      <c r="O479" s="3">
        <v>0</v>
      </c>
      <c r="P479" s="3">
        <f t="shared" ref="P479:P482" si="302">E479/2</f>
        <v>30</v>
      </c>
      <c r="Q479" s="3">
        <v>0</v>
      </c>
      <c r="R479" s="3">
        <v>2</v>
      </c>
      <c r="S479" s="4">
        <f t="shared" ref="S479" si="303">P479*10%</f>
        <v>3</v>
      </c>
      <c r="T479" s="4">
        <v>1</v>
      </c>
      <c r="U479" s="16">
        <f t="shared" si="301"/>
        <v>60</v>
      </c>
    </row>
    <row r="480" spans="1:21" ht="14.1" customHeight="1" x14ac:dyDescent="0.25">
      <c r="A480" s="3">
        <v>252</v>
      </c>
      <c r="B480" s="9" t="s">
        <v>153</v>
      </c>
      <c r="C480" s="3">
        <v>76</v>
      </c>
      <c r="D480" s="7" t="s">
        <v>105</v>
      </c>
      <c r="E480" s="7">
        <v>35</v>
      </c>
      <c r="F480" s="7">
        <v>8</v>
      </c>
      <c r="G480" s="54">
        <v>2</v>
      </c>
      <c r="H480" s="54">
        <v>2</v>
      </c>
      <c r="I480" s="54">
        <v>0</v>
      </c>
      <c r="J480" s="54">
        <v>1</v>
      </c>
      <c r="K480" s="54">
        <v>0</v>
      </c>
      <c r="L480" s="3">
        <v>2</v>
      </c>
      <c r="M480" s="3">
        <v>0</v>
      </c>
      <c r="N480" s="3">
        <v>0</v>
      </c>
      <c r="O480" s="3">
        <v>0</v>
      </c>
      <c r="P480" s="3">
        <v>18</v>
      </c>
      <c r="Q480" s="3">
        <v>0</v>
      </c>
      <c r="R480" s="3">
        <v>2</v>
      </c>
      <c r="S480" s="4">
        <v>2</v>
      </c>
      <c r="T480" s="4">
        <v>1</v>
      </c>
      <c r="U480" s="16">
        <f t="shared" si="301"/>
        <v>35</v>
      </c>
    </row>
    <row r="481" spans="1:21" ht="14.1" customHeight="1" x14ac:dyDescent="0.25">
      <c r="A481" s="5">
        <v>252</v>
      </c>
      <c r="B481" s="19" t="s">
        <v>153</v>
      </c>
      <c r="C481" s="5">
        <v>77</v>
      </c>
      <c r="D481" s="5" t="s">
        <v>102</v>
      </c>
      <c r="E481" s="5">
        <v>48</v>
      </c>
      <c r="F481" s="3">
        <v>13</v>
      </c>
      <c r="G481" s="54">
        <v>2</v>
      </c>
      <c r="H481" s="54">
        <v>2</v>
      </c>
      <c r="I481" s="54">
        <v>1</v>
      </c>
      <c r="J481" s="54">
        <v>0</v>
      </c>
      <c r="K481" s="54">
        <v>1</v>
      </c>
      <c r="L481" s="3">
        <v>2</v>
      </c>
      <c r="M481" s="3">
        <v>1</v>
      </c>
      <c r="N481" s="3">
        <v>0</v>
      </c>
      <c r="O481" s="3">
        <v>0</v>
      </c>
      <c r="P481" s="3">
        <f t="shared" si="302"/>
        <v>24</v>
      </c>
      <c r="Q481" s="3">
        <v>0</v>
      </c>
      <c r="R481" s="3">
        <v>2</v>
      </c>
      <c r="S481" s="4">
        <v>2</v>
      </c>
      <c r="T481" s="4">
        <v>1</v>
      </c>
      <c r="U481" s="16">
        <f t="shared" si="301"/>
        <v>48</v>
      </c>
    </row>
    <row r="482" spans="1:21" ht="14.1" customHeight="1" x14ac:dyDescent="0.25">
      <c r="A482" s="5">
        <v>252</v>
      </c>
      <c r="B482" s="19" t="s">
        <v>153</v>
      </c>
      <c r="C482" s="5">
        <v>87</v>
      </c>
      <c r="D482" s="5" t="s">
        <v>107</v>
      </c>
      <c r="E482" s="5">
        <v>36</v>
      </c>
      <c r="F482" s="3">
        <v>9</v>
      </c>
      <c r="G482" s="54">
        <v>2</v>
      </c>
      <c r="H482" s="54">
        <v>2</v>
      </c>
      <c r="I482" s="54">
        <v>0</v>
      </c>
      <c r="J482" s="54">
        <v>0</v>
      </c>
      <c r="K482" s="54">
        <v>1</v>
      </c>
      <c r="L482" s="3">
        <v>2</v>
      </c>
      <c r="M482" s="3">
        <v>0</v>
      </c>
      <c r="N482" s="3">
        <v>0</v>
      </c>
      <c r="O482" s="3">
        <v>0</v>
      </c>
      <c r="P482" s="3">
        <f t="shared" si="302"/>
        <v>18</v>
      </c>
      <c r="Q482" s="3">
        <v>0</v>
      </c>
      <c r="R482" s="3">
        <v>2</v>
      </c>
      <c r="S482" s="4">
        <v>2</v>
      </c>
      <c r="T482" s="4">
        <v>1</v>
      </c>
      <c r="U482" s="16">
        <f t="shared" si="301"/>
        <v>36</v>
      </c>
    </row>
    <row r="483" spans="1:21" ht="14.1" customHeight="1" x14ac:dyDescent="0.25">
      <c r="A483" s="5"/>
      <c r="B483" s="19"/>
      <c r="C483" s="5"/>
      <c r="D483" s="5"/>
      <c r="E483" s="16">
        <f>+E478+E479+E480+E481+E482</f>
        <v>214</v>
      </c>
      <c r="F483" s="16">
        <f t="shared" ref="F483:U483" si="304">+F478+F479+F480+F481+F482</f>
        <v>60</v>
      </c>
      <c r="G483" s="16">
        <f t="shared" si="304"/>
        <v>10</v>
      </c>
      <c r="H483" s="16">
        <f t="shared" si="304"/>
        <v>9</v>
      </c>
      <c r="I483" s="16">
        <f t="shared" si="304"/>
        <v>2</v>
      </c>
      <c r="J483" s="16">
        <f t="shared" si="304"/>
        <v>1</v>
      </c>
      <c r="K483" s="16">
        <f t="shared" si="304"/>
        <v>4</v>
      </c>
      <c r="L483" s="16">
        <f t="shared" si="304"/>
        <v>9</v>
      </c>
      <c r="M483" s="16">
        <f t="shared" si="304"/>
        <v>2</v>
      </c>
      <c r="N483" s="16">
        <f t="shared" si="304"/>
        <v>0</v>
      </c>
      <c r="O483" s="16">
        <f t="shared" si="304"/>
        <v>0</v>
      </c>
      <c r="P483" s="16">
        <f t="shared" si="304"/>
        <v>107</v>
      </c>
      <c r="Q483" s="16">
        <f t="shared" si="304"/>
        <v>0</v>
      </c>
      <c r="R483" s="16">
        <f t="shared" si="304"/>
        <v>10</v>
      </c>
      <c r="S483" s="16">
        <f t="shared" si="304"/>
        <v>11</v>
      </c>
      <c r="T483" s="16">
        <f t="shared" si="304"/>
        <v>5</v>
      </c>
      <c r="U483" s="16">
        <f t="shared" si="304"/>
        <v>214</v>
      </c>
    </row>
    <row r="484" spans="1:21" ht="14.1" customHeight="1" x14ac:dyDescent="0.25">
      <c r="A484" s="5"/>
      <c r="B484" s="19"/>
      <c r="C484" s="5"/>
      <c r="D484" s="5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1:21" ht="14.1" customHeight="1" x14ac:dyDescent="0.25">
      <c r="A485" s="5">
        <v>253</v>
      </c>
      <c r="B485" s="18" t="s">
        <v>154</v>
      </c>
      <c r="C485" s="5">
        <v>34</v>
      </c>
      <c r="D485" s="5" t="s">
        <v>99</v>
      </c>
      <c r="E485" s="5">
        <v>25</v>
      </c>
      <c r="F485" s="7">
        <v>8</v>
      </c>
      <c r="G485" s="54">
        <v>1</v>
      </c>
      <c r="H485" s="54">
        <v>1</v>
      </c>
      <c r="I485" s="54">
        <v>0</v>
      </c>
      <c r="J485" s="54">
        <v>0</v>
      </c>
      <c r="K485" s="54">
        <v>0</v>
      </c>
      <c r="L485" s="3">
        <v>0</v>
      </c>
      <c r="M485" s="3">
        <v>0</v>
      </c>
      <c r="N485" s="3">
        <v>0</v>
      </c>
      <c r="O485" s="3">
        <v>0</v>
      </c>
      <c r="P485" s="3">
        <v>13</v>
      </c>
      <c r="Q485" s="3">
        <v>0</v>
      </c>
      <c r="R485" s="3">
        <v>2</v>
      </c>
      <c r="S485" s="4">
        <v>0</v>
      </c>
      <c r="T485" s="4">
        <v>0</v>
      </c>
      <c r="U485" s="16">
        <f t="shared" ref="U485:U487" si="305">F485+G485+H485+I485+J485+K485+L485+M485+N485+O485+P485+Q485+R485</f>
        <v>25</v>
      </c>
    </row>
    <row r="486" spans="1:21" ht="14.1" customHeight="1" x14ac:dyDescent="0.25">
      <c r="A486" s="5">
        <v>253</v>
      </c>
      <c r="B486" s="18" t="s">
        <v>154</v>
      </c>
      <c r="C486" s="5">
        <v>77</v>
      </c>
      <c r="D486" s="5" t="s">
        <v>102</v>
      </c>
      <c r="E486" s="5">
        <v>60</v>
      </c>
      <c r="F486" s="3">
        <v>16</v>
      </c>
      <c r="G486" s="54">
        <v>3</v>
      </c>
      <c r="H486" s="54">
        <v>2</v>
      </c>
      <c r="I486" s="54">
        <v>1</v>
      </c>
      <c r="J486" s="54">
        <v>0</v>
      </c>
      <c r="K486" s="54">
        <v>2</v>
      </c>
      <c r="L486" s="3">
        <v>3</v>
      </c>
      <c r="M486" s="3">
        <v>1</v>
      </c>
      <c r="N486" s="3">
        <v>0</v>
      </c>
      <c r="O486" s="3">
        <v>0</v>
      </c>
      <c r="P486" s="3">
        <f t="shared" ref="P486:P487" si="306">E486/2</f>
        <v>30</v>
      </c>
      <c r="Q486" s="3">
        <v>0</v>
      </c>
      <c r="R486" s="3">
        <v>2</v>
      </c>
      <c r="S486" s="4">
        <f t="shared" ref="S486:S487" si="307">P486*10%</f>
        <v>3</v>
      </c>
      <c r="T486" s="4">
        <v>2</v>
      </c>
      <c r="U486" s="16">
        <f t="shared" si="305"/>
        <v>60</v>
      </c>
    </row>
    <row r="487" spans="1:21" ht="14.1" customHeight="1" x14ac:dyDescent="0.25">
      <c r="A487" s="5">
        <v>253</v>
      </c>
      <c r="B487" s="18" t="s">
        <v>154</v>
      </c>
      <c r="C487" s="5">
        <v>89</v>
      </c>
      <c r="D487" s="5" t="s">
        <v>103</v>
      </c>
      <c r="E487" s="5">
        <v>40</v>
      </c>
      <c r="F487" s="3">
        <v>11</v>
      </c>
      <c r="G487" s="54">
        <v>2</v>
      </c>
      <c r="H487" s="54">
        <v>2</v>
      </c>
      <c r="I487" s="54">
        <v>0</v>
      </c>
      <c r="J487" s="54">
        <v>0</v>
      </c>
      <c r="K487" s="54">
        <f t="shared" ref="K487" si="308">P487*5/100</f>
        <v>1</v>
      </c>
      <c r="L487" s="3">
        <v>2</v>
      </c>
      <c r="M487" s="3">
        <v>0</v>
      </c>
      <c r="N487" s="3">
        <v>0</v>
      </c>
      <c r="O487" s="3">
        <v>0</v>
      </c>
      <c r="P487" s="3">
        <f t="shared" si="306"/>
        <v>20</v>
      </c>
      <c r="Q487" s="3">
        <v>0</v>
      </c>
      <c r="R487" s="3">
        <v>2</v>
      </c>
      <c r="S487" s="4">
        <f t="shared" si="307"/>
        <v>2</v>
      </c>
      <c r="T487" s="4">
        <f t="shared" ref="T487" si="309">P487*5/100</f>
        <v>1</v>
      </c>
      <c r="U487" s="16">
        <f t="shared" si="305"/>
        <v>40</v>
      </c>
    </row>
    <row r="488" spans="1:21" ht="14.1" customHeight="1" x14ac:dyDescent="0.25">
      <c r="A488" s="5"/>
      <c r="B488" s="18"/>
      <c r="C488" s="5"/>
      <c r="D488" s="5"/>
      <c r="E488" s="16">
        <f>E485+E486+E487</f>
        <v>125</v>
      </c>
      <c r="F488" s="16">
        <f t="shared" ref="F488:U488" si="310">F485+F486+F487</f>
        <v>35</v>
      </c>
      <c r="G488" s="16">
        <f t="shared" si="310"/>
        <v>6</v>
      </c>
      <c r="H488" s="16">
        <f t="shared" si="310"/>
        <v>5</v>
      </c>
      <c r="I488" s="16">
        <f t="shared" si="310"/>
        <v>1</v>
      </c>
      <c r="J488" s="16">
        <f t="shared" si="310"/>
        <v>0</v>
      </c>
      <c r="K488" s="16">
        <f t="shared" si="310"/>
        <v>3</v>
      </c>
      <c r="L488" s="16">
        <f t="shared" si="310"/>
        <v>5</v>
      </c>
      <c r="M488" s="16">
        <f t="shared" si="310"/>
        <v>1</v>
      </c>
      <c r="N488" s="16">
        <f t="shared" si="310"/>
        <v>0</v>
      </c>
      <c r="O488" s="16">
        <f t="shared" si="310"/>
        <v>0</v>
      </c>
      <c r="P488" s="16">
        <f t="shared" si="310"/>
        <v>63</v>
      </c>
      <c r="Q488" s="16">
        <f t="shared" si="310"/>
        <v>0</v>
      </c>
      <c r="R488" s="16">
        <f t="shared" si="310"/>
        <v>6</v>
      </c>
      <c r="S488" s="16">
        <f t="shared" si="310"/>
        <v>5</v>
      </c>
      <c r="T488" s="16">
        <f t="shared" si="310"/>
        <v>3</v>
      </c>
      <c r="U488" s="16">
        <f t="shared" si="310"/>
        <v>125</v>
      </c>
    </row>
    <row r="489" spans="1:21" ht="14.1" customHeight="1" x14ac:dyDescent="0.25">
      <c r="A489" s="5"/>
      <c r="B489" s="18"/>
      <c r="C489" s="5"/>
      <c r="D489" s="5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1:21" ht="14.1" customHeight="1" x14ac:dyDescent="0.25">
      <c r="A490" s="5">
        <v>254</v>
      </c>
      <c r="B490" s="18" t="s">
        <v>155</v>
      </c>
      <c r="C490" s="5">
        <v>6</v>
      </c>
      <c r="D490" s="5" t="s">
        <v>98</v>
      </c>
      <c r="E490" s="5">
        <v>50</v>
      </c>
      <c r="F490" s="3">
        <v>14</v>
      </c>
      <c r="G490" s="54">
        <v>2</v>
      </c>
      <c r="H490" s="54">
        <f t="shared" ref="H490:H495" si="311">P490*8/100</f>
        <v>2</v>
      </c>
      <c r="I490" s="54">
        <v>1</v>
      </c>
      <c r="J490" s="54">
        <v>0</v>
      </c>
      <c r="K490" s="54">
        <v>1</v>
      </c>
      <c r="L490" s="3">
        <f t="shared" ref="L490:L495" si="312">P490*8%</f>
        <v>2</v>
      </c>
      <c r="M490" s="3">
        <v>1</v>
      </c>
      <c r="N490" s="3">
        <v>0</v>
      </c>
      <c r="O490" s="3">
        <v>0</v>
      </c>
      <c r="P490" s="3">
        <f t="shared" ref="P490:P495" si="313">E490/2</f>
        <v>25</v>
      </c>
      <c r="Q490" s="3">
        <v>0</v>
      </c>
      <c r="R490" s="3">
        <v>2</v>
      </c>
      <c r="S490" s="4">
        <v>2</v>
      </c>
      <c r="T490" s="4">
        <v>1</v>
      </c>
      <c r="U490" s="16">
        <f t="shared" ref="U490:U495" si="314">F490+G490+H490+I490+J490+K490+L490+M490+N490+O490+P490+Q490+R490</f>
        <v>50</v>
      </c>
    </row>
    <row r="491" spans="1:21" ht="14.1" customHeight="1" x14ac:dyDescent="0.25">
      <c r="A491" s="5">
        <v>254</v>
      </c>
      <c r="B491" s="18" t="s">
        <v>155</v>
      </c>
      <c r="C491" s="5">
        <v>32</v>
      </c>
      <c r="D491" s="5" t="s">
        <v>136</v>
      </c>
      <c r="E491" s="5">
        <v>35</v>
      </c>
      <c r="F491" s="3">
        <v>11</v>
      </c>
      <c r="G491" s="54">
        <v>2</v>
      </c>
      <c r="H491" s="54">
        <v>1</v>
      </c>
      <c r="I491" s="54">
        <v>0</v>
      </c>
      <c r="J491" s="54">
        <v>0</v>
      </c>
      <c r="K491" s="54">
        <v>0</v>
      </c>
      <c r="L491" s="3">
        <v>1</v>
      </c>
      <c r="M491" s="3">
        <v>0</v>
      </c>
      <c r="N491" s="3">
        <v>0</v>
      </c>
      <c r="O491" s="3">
        <v>0</v>
      </c>
      <c r="P491" s="3">
        <v>18</v>
      </c>
      <c r="Q491" s="3">
        <v>0</v>
      </c>
      <c r="R491" s="3">
        <v>2</v>
      </c>
      <c r="S491" s="4">
        <v>2</v>
      </c>
      <c r="T491" s="4">
        <v>1</v>
      </c>
      <c r="U491" s="16">
        <f t="shared" si="314"/>
        <v>35</v>
      </c>
    </row>
    <row r="492" spans="1:21" ht="14.1" customHeight="1" x14ac:dyDescent="0.25">
      <c r="A492" s="5">
        <v>254</v>
      </c>
      <c r="B492" s="18" t="s">
        <v>155</v>
      </c>
      <c r="C492" s="5">
        <v>43</v>
      </c>
      <c r="D492" s="5" t="s">
        <v>113</v>
      </c>
      <c r="E492" s="5">
        <v>35</v>
      </c>
      <c r="F492" s="3">
        <v>12</v>
      </c>
      <c r="G492" s="54">
        <v>2</v>
      </c>
      <c r="H492" s="54">
        <v>1</v>
      </c>
      <c r="I492" s="54">
        <v>0</v>
      </c>
      <c r="J492" s="54">
        <v>0</v>
      </c>
      <c r="K492" s="54">
        <v>0</v>
      </c>
      <c r="L492" s="3">
        <v>1</v>
      </c>
      <c r="M492" s="3">
        <v>0</v>
      </c>
      <c r="N492" s="3">
        <v>0</v>
      </c>
      <c r="O492" s="3">
        <v>0</v>
      </c>
      <c r="P492" s="3">
        <v>17</v>
      </c>
      <c r="Q492" s="3">
        <v>0</v>
      </c>
      <c r="R492" s="3">
        <v>2</v>
      </c>
      <c r="S492" s="4">
        <v>2</v>
      </c>
      <c r="T492" s="4">
        <v>1</v>
      </c>
      <c r="U492" s="16">
        <f t="shared" si="314"/>
        <v>35</v>
      </c>
    </row>
    <row r="493" spans="1:21" ht="14.1" customHeight="1" x14ac:dyDescent="0.25">
      <c r="A493" s="5">
        <v>254</v>
      </c>
      <c r="B493" s="18" t="s">
        <v>155</v>
      </c>
      <c r="C493" s="5">
        <v>57</v>
      </c>
      <c r="D493" s="5" t="s">
        <v>101</v>
      </c>
      <c r="E493" s="5">
        <v>40</v>
      </c>
      <c r="F493" s="3">
        <v>10</v>
      </c>
      <c r="G493" s="54">
        <v>2</v>
      </c>
      <c r="H493" s="54">
        <v>2</v>
      </c>
      <c r="I493" s="54">
        <v>0</v>
      </c>
      <c r="J493" s="54">
        <v>1</v>
      </c>
      <c r="K493" s="54">
        <f t="shared" ref="K493" si="315">P493*5/100</f>
        <v>1</v>
      </c>
      <c r="L493" s="3">
        <v>2</v>
      </c>
      <c r="M493" s="3">
        <v>0</v>
      </c>
      <c r="N493" s="3">
        <v>0</v>
      </c>
      <c r="O493" s="3">
        <v>0</v>
      </c>
      <c r="P493" s="3">
        <f t="shared" si="313"/>
        <v>20</v>
      </c>
      <c r="Q493" s="3">
        <v>0</v>
      </c>
      <c r="R493" s="3">
        <v>2</v>
      </c>
      <c r="S493" s="4">
        <f t="shared" ref="S493" si="316">P493*10%</f>
        <v>2</v>
      </c>
      <c r="T493" s="4">
        <f t="shared" ref="T493" si="317">P493*5/100</f>
        <v>1</v>
      </c>
      <c r="U493" s="16">
        <f t="shared" si="314"/>
        <v>40</v>
      </c>
    </row>
    <row r="494" spans="1:21" ht="14.1" customHeight="1" x14ac:dyDescent="0.25">
      <c r="A494" s="5">
        <v>254</v>
      </c>
      <c r="B494" s="18" t="s">
        <v>155</v>
      </c>
      <c r="C494" s="5">
        <v>76</v>
      </c>
      <c r="D494" s="5" t="s">
        <v>105</v>
      </c>
      <c r="E494" s="5">
        <v>50</v>
      </c>
      <c r="F494" s="3">
        <v>13</v>
      </c>
      <c r="G494" s="54">
        <v>2</v>
      </c>
      <c r="H494" s="54">
        <f t="shared" si="311"/>
        <v>2</v>
      </c>
      <c r="I494" s="54">
        <v>1</v>
      </c>
      <c r="J494" s="54">
        <v>1</v>
      </c>
      <c r="K494" s="54">
        <v>1</v>
      </c>
      <c r="L494" s="3">
        <f t="shared" si="312"/>
        <v>2</v>
      </c>
      <c r="M494" s="3">
        <v>1</v>
      </c>
      <c r="N494" s="3">
        <v>0</v>
      </c>
      <c r="O494" s="3">
        <v>0</v>
      </c>
      <c r="P494" s="3">
        <f t="shared" si="313"/>
        <v>25</v>
      </c>
      <c r="Q494" s="3">
        <v>0</v>
      </c>
      <c r="R494" s="3">
        <v>2</v>
      </c>
      <c r="S494" s="4">
        <v>2</v>
      </c>
      <c r="T494" s="4">
        <v>1</v>
      </c>
      <c r="U494" s="16">
        <f t="shared" si="314"/>
        <v>50</v>
      </c>
    </row>
    <row r="495" spans="1:21" ht="14.1" customHeight="1" x14ac:dyDescent="0.25">
      <c r="A495" s="5">
        <v>254</v>
      </c>
      <c r="B495" s="18" t="s">
        <v>155</v>
      </c>
      <c r="C495" s="5">
        <v>77</v>
      </c>
      <c r="D495" s="5" t="s">
        <v>102</v>
      </c>
      <c r="E495" s="5">
        <v>50</v>
      </c>
      <c r="F495" s="3">
        <v>14</v>
      </c>
      <c r="G495" s="54">
        <v>2</v>
      </c>
      <c r="H495" s="54">
        <f t="shared" si="311"/>
        <v>2</v>
      </c>
      <c r="I495" s="54">
        <v>1</v>
      </c>
      <c r="J495" s="54">
        <v>0</v>
      </c>
      <c r="K495" s="54">
        <v>1</v>
      </c>
      <c r="L495" s="3">
        <f t="shared" si="312"/>
        <v>2</v>
      </c>
      <c r="M495" s="3">
        <v>1</v>
      </c>
      <c r="N495" s="3">
        <v>0</v>
      </c>
      <c r="O495" s="3">
        <v>0</v>
      </c>
      <c r="P495" s="3">
        <f t="shared" si="313"/>
        <v>25</v>
      </c>
      <c r="Q495" s="3">
        <v>0</v>
      </c>
      <c r="R495" s="3">
        <v>2</v>
      </c>
      <c r="S495" s="4">
        <v>3</v>
      </c>
      <c r="T495" s="4">
        <v>1</v>
      </c>
      <c r="U495" s="16">
        <f t="shared" si="314"/>
        <v>50</v>
      </c>
    </row>
    <row r="496" spans="1:21" ht="14.1" customHeight="1" x14ac:dyDescent="0.25">
      <c r="A496" s="5"/>
      <c r="B496" s="18"/>
      <c r="C496" s="5"/>
      <c r="D496" s="5"/>
      <c r="E496" s="16">
        <f>E490+E491+E492+E493+E494+E495</f>
        <v>260</v>
      </c>
      <c r="F496" s="16">
        <f t="shared" ref="F496:U496" si="318">F490+F491+F492+F493+F494+F495</f>
        <v>74</v>
      </c>
      <c r="G496" s="16">
        <f t="shared" si="318"/>
        <v>12</v>
      </c>
      <c r="H496" s="16">
        <f t="shared" si="318"/>
        <v>10</v>
      </c>
      <c r="I496" s="16">
        <f t="shared" si="318"/>
        <v>3</v>
      </c>
      <c r="J496" s="16">
        <f t="shared" si="318"/>
        <v>2</v>
      </c>
      <c r="K496" s="16">
        <f t="shared" si="318"/>
        <v>4</v>
      </c>
      <c r="L496" s="16">
        <f t="shared" si="318"/>
        <v>10</v>
      </c>
      <c r="M496" s="16">
        <f t="shared" si="318"/>
        <v>3</v>
      </c>
      <c r="N496" s="16">
        <f t="shared" si="318"/>
        <v>0</v>
      </c>
      <c r="O496" s="16">
        <f t="shared" si="318"/>
        <v>0</v>
      </c>
      <c r="P496" s="16">
        <f t="shared" si="318"/>
        <v>130</v>
      </c>
      <c r="Q496" s="16">
        <f t="shared" si="318"/>
        <v>0</v>
      </c>
      <c r="R496" s="16">
        <f t="shared" si="318"/>
        <v>12</v>
      </c>
      <c r="S496" s="16">
        <f t="shared" si="318"/>
        <v>13</v>
      </c>
      <c r="T496" s="16">
        <f t="shared" si="318"/>
        <v>6</v>
      </c>
      <c r="U496" s="16">
        <f t="shared" si="318"/>
        <v>260</v>
      </c>
    </row>
    <row r="497" spans="1:21" ht="14.1" customHeight="1" x14ac:dyDescent="0.25">
      <c r="A497" s="5"/>
      <c r="B497" s="18"/>
      <c r="C497" s="5"/>
      <c r="D497" s="5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1:21" ht="14.1" customHeight="1" x14ac:dyDescent="0.25">
      <c r="A498" s="5">
        <v>255</v>
      </c>
      <c r="B498" s="19" t="s">
        <v>156</v>
      </c>
      <c r="C498" s="5">
        <v>75</v>
      </c>
      <c r="D498" s="5" t="s">
        <v>118</v>
      </c>
      <c r="E498" s="6">
        <v>48</v>
      </c>
      <c r="F498" s="3">
        <v>12</v>
      </c>
      <c r="G498" s="54">
        <v>2</v>
      </c>
      <c r="H498" s="54">
        <v>2</v>
      </c>
      <c r="I498" s="54">
        <v>1</v>
      </c>
      <c r="J498" s="54">
        <v>1</v>
      </c>
      <c r="K498" s="54">
        <v>1</v>
      </c>
      <c r="L498" s="3">
        <v>2</v>
      </c>
      <c r="M498" s="3">
        <v>1</v>
      </c>
      <c r="N498" s="3">
        <v>0</v>
      </c>
      <c r="O498" s="3">
        <v>0</v>
      </c>
      <c r="P498" s="3">
        <f t="shared" ref="P498:P503" si="319">E498/2</f>
        <v>24</v>
      </c>
      <c r="Q498" s="3">
        <v>0</v>
      </c>
      <c r="R498" s="3">
        <v>2</v>
      </c>
      <c r="S498" s="4">
        <v>2</v>
      </c>
      <c r="T498" s="4">
        <v>1</v>
      </c>
      <c r="U498" s="16">
        <f t="shared" ref="U498:U503" si="320">F498+G498+H498+I498+J498+K498+L498+M498+N498+O498+P498+Q498+R498</f>
        <v>48</v>
      </c>
    </row>
    <row r="499" spans="1:21" ht="14.1" customHeight="1" x14ac:dyDescent="0.25">
      <c r="A499" s="5">
        <v>255</v>
      </c>
      <c r="B499" s="19" t="s">
        <v>156</v>
      </c>
      <c r="C499" s="5">
        <v>77</v>
      </c>
      <c r="D499" s="5" t="s">
        <v>102</v>
      </c>
      <c r="E499" s="6">
        <v>40</v>
      </c>
      <c r="F499" s="3">
        <v>11</v>
      </c>
      <c r="G499" s="54">
        <v>2</v>
      </c>
      <c r="H499" s="54">
        <v>2</v>
      </c>
      <c r="I499" s="54">
        <v>0</v>
      </c>
      <c r="J499" s="54">
        <v>0</v>
      </c>
      <c r="K499" s="54">
        <f t="shared" ref="K499:K500" si="321">P499*5/100</f>
        <v>1</v>
      </c>
      <c r="L499" s="3">
        <v>2</v>
      </c>
      <c r="M499" s="3">
        <v>0</v>
      </c>
      <c r="N499" s="3">
        <v>0</v>
      </c>
      <c r="O499" s="3">
        <v>0</v>
      </c>
      <c r="P499" s="3">
        <f t="shared" si="319"/>
        <v>20</v>
      </c>
      <c r="Q499" s="3">
        <v>0</v>
      </c>
      <c r="R499" s="3">
        <v>2</v>
      </c>
      <c r="S499" s="4">
        <f t="shared" ref="S499:S503" si="322">P499*10%</f>
        <v>2</v>
      </c>
      <c r="T499" s="4">
        <f t="shared" ref="T499:T503" si="323">P499*5/100</f>
        <v>1</v>
      </c>
      <c r="U499" s="16">
        <f t="shared" si="320"/>
        <v>40</v>
      </c>
    </row>
    <row r="500" spans="1:21" ht="14.1" customHeight="1" x14ac:dyDescent="0.25">
      <c r="A500" s="5">
        <v>255</v>
      </c>
      <c r="B500" s="19" t="s">
        <v>156</v>
      </c>
      <c r="C500" s="5">
        <v>76</v>
      </c>
      <c r="D500" s="5" t="s">
        <v>105</v>
      </c>
      <c r="E500" s="6">
        <v>40</v>
      </c>
      <c r="F500" s="3">
        <v>11</v>
      </c>
      <c r="G500" s="54">
        <v>2</v>
      </c>
      <c r="H500" s="54">
        <v>2</v>
      </c>
      <c r="I500" s="54">
        <v>0</v>
      </c>
      <c r="J500" s="54">
        <v>0</v>
      </c>
      <c r="K500" s="54">
        <f t="shared" si="321"/>
        <v>1</v>
      </c>
      <c r="L500" s="3">
        <v>2</v>
      </c>
      <c r="M500" s="3">
        <v>0</v>
      </c>
      <c r="N500" s="3">
        <v>0</v>
      </c>
      <c r="O500" s="3">
        <v>0</v>
      </c>
      <c r="P500" s="3">
        <f t="shared" si="319"/>
        <v>20</v>
      </c>
      <c r="Q500" s="3">
        <v>0</v>
      </c>
      <c r="R500" s="3">
        <v>2</v>
      </c>
      <c r="S500" s="4">
        <f t="shared" si="322"/>
        <v>2</v>
      </c>
      <c r="T500" s="4">
        <f t="shared" si="323"/>
        <v>1</v>
      </c>
      <c r="U500" s="16">
        <f t="shared" si="320"/>
        <v>40</v>
      </c>
    </row>
    <row r="501" spans="1:21" ht="14.1" customHeight="1" x14ac:dyDescent="0.25">
      <c r="A501" s="5">
        <v>255</v>
      </c>
      <c r="B501" s="19" t="s">
        <v>156</v>
      </c>
      <c r="C501" s="5">
        <v>84</v>
      </c>
      <c r="D501" s="5" t="s">
        <v>157</v>
      </c>
      <c r="E501" s="6">
        <v>30</v>
      </c>
      <c r="F501" s="3">
        <v>9</v>
      </c>
      <c r="G501" s="54">
        <v>1</v>
      </c>
      <c r="H501" s="54">
        <v>1</v>
      </c>
      <c r="I501" s="54">
        <v>0</v>
      </c>
      <c r="J501" s="54">
        <v>0</v>
      </c>
      <c r="K501" s="54">
        <v>1</v>
      </c>
      <c r="L501" s="3">
        <v>1</v>
      </c>
      <c r="M501" s="3">
        <v>0</v>
      </c>
      <c r="N501" s="3">
        <v>0</v>
      </c>
      <c r="O501" s="3">
        <v>0</v>
      </c>
      <c r="P501" s="3">
        <f t="shared" si="319"/>
        <v>15</v>
      </c>
      <c r="Q501" s="3">
        <v>0</v>
      </c>
      <c r="R501" s="3">
        <v>2</v>
      </c>
      <c r="S501" s="4">
        <v>2</v>
      </c>
      <c r="T501" s="4">
        <v>1</v>
      </c>
      <c r="U501" s="16">
        <f t="shared" si="320"/>
        <v>30</v>
      </c>
    </row>
    <row r="502" spans="1:21" ht="14.1" customHeight="1" x14ac:dyDescent="0.25">
      <c r="A502" s="5">
        <v>255</v>
      </c>
      <c r="B502" s="19" t="s">
        <v>156</v>
      </c>
      <c r="C502" s="5">
        <v>87</v>
      </c>
      <c r="D502" s="5" t="s">
        <v>107</v>
      </c>
      <c r="E502" s="6">
        <v>48</v>
      </c>
      <c r="F502" s="3">
        <v>12</v>
      </c>
      <c r="G502" s="54">
        <v>2</v>
      </c>
      <c r="H502" s="54">
        <v>2</v>
      </c>
      <c r="I502" s="54">
        <v>1</v>
      </c>
      <c r="J502" s="54">
        <v>1</v>
      </c>
      <c r="K502" s="54">
        <v>1</v>
      </c>
      <c r="L502" s="3">
        <v>2</v>
      </c>
      <c r="M502" s="3">
        <v>1</v>
      </c>
      <c r="N502" s="3">
        <v>0</v>
      </c>
      <c r="O502" s="3">
        <v>0</v>
      </c>
      <c r="P502" s="3">
        <f t="shared" si="319"/>
        <v>24</v>
      </c>
      <c r="Q502" s="3">
        <v>0</v>
      </c>
      <c r="R502" s="3">
        <v>2</v>
      </c>
      <c r="S502" s="4">
        <v>2</v>
      </c>
      <c r="T502" s="4">
        <v>1</v>
      </c>
      <c r="U502" s="16">
        <f t="shared" si="320"/>
        <v>48</v>
      </c>
    </row>
    <row r="503" spans="1:21" ht="14.1" customHeight="1" x14ac:dyDescent="0.25">
      <c r="A503" s="5">
        <v>255</v>
      </c>
      <c r="B503" s="19" t="s">
        <v>156</v>
      </c>
      <c r="C503" s="5">
        <v>89</v>
      </c>
      <c r="D503" s="5" t="s">
        <v>103</v>
      </c>
      <c r="E503" s="5">
        <v>40</v>
      </c>
      <c r="F503" s="3">
        <v>13</v>
      </c>
      <c r="G503" s="54">
        <v>2</v>
      </c>
      <c r="H503" s="54">
        <v>1</v>
      </c>
      <c r="I503" s="54">
        <v>0</v>
      </c>
      <c r="J503" s="54">
        <v>0</v>
      </c>
      <c r="K503" s="54">
        <v>1</v>
      </c>
      <c r="L503" s="3">
        <v>1</v>
      </c>
      <c r="M503" s="3">
        <v>0</v>
      </c>
      <c r="N503" s="3">
        <v>0</v>
      </c>
      <c r="O503" s="3">
        <v>0</v>
      </c>
      <c r="P503" s="3">
        <f t="shared" si="319"/>
        <v>20</v>
      </c>
      <c r="Q503" s="3">
        <v>0</v>
      </c>
      <c r="R503" s="3">
        <v>2</v>
      </c>
      <c r="S503" s="4">
        <f t="shared" si="322"/>
        <v>2</v>
      </c>
      <c r="T503" s="4">
        <f t="shared" si="323"/>
        <v>1</v>
      </c>
      <c r="U503" s="16">
        <f t="shared" si="320"/>
        <v>40</v>
      </c>
    </row>
    <row r="504" spans="1:21" ht="14.1" customHeight="1" x14ac:dyDescent="0.25">
      <c r="A504" s="5"/>
      <c r="B504" s="19"/>
      <c r="C504" s="5"/>
      <c r="D504" s="5"/>
      <c r="E504" s="16">
        <f>+E498+E499+E500+E501+E502+E503</f>
        <v>246</v>
      </c>
      <c r="F504" s="16">
        <f t="shared" ref="F504:T504" si="324">+F498+F499+F500+F501+F502+F503</f>
        <v>68</v>
      </c>
      <c r="G504" s="16">
        <f t="shared" si="324"/>
        <v>11</v>
      </c>
      <c r="H504" s="16">
        <f t="shared" si="324"/>
        <v>10</v>
      </c>
      <c r="I504" s="16">
        <f t="shared" si="324"/>
        <v>2</v>
      </c>
      <c r="J504" s="16">
        <f t="shared" si="324"/>
        <v>2</v>
      </c>
      <c r="K504" s="16">
        <f t="shared" si="324"/>
        <v>6</v>
      </c>
      <c r="L504" s="16">
        <f t="shared" si="324"/>
        <v>10</v>
      </c>
      <c r="M504" s="16">
        <f t="shared" si="324"/>
        <v>2</v>
      </c>
      <c r="N504" s="16">
        <f t="shared" si="324"/>
        <v>0</v>
      </c>
      <c r="O504" s="16">
        <f t="shared" si="324"/>
        <v>0</v>
      </c>
      <c r="P504" s="16">
        <f t="shared" si="324"/>
        <v>123</v>
      </c>
      <c r="Q504" s="16">
        <f t="shared" si="324"/>
        <v>0</v>
      </c>
      <c r="R504" s="16">
        <f t="shared" si="324"/>
        <v>12</v>
      </c>
      <c r="S504" s="16">
        <f t="shared" si="324"/>
        <v>12</v>
      </c>
      <c r="T504" s="16">
        <f t="shared" si="324"/>
        <v>6</v>
      </c>
      <c r="U504" s="16">
        <f>+U498+U499+U500+U501+U502+U503</f>
        <v>246</v>
      </c>
    </row>
    <row r="505" spans="1:21" ht="14.1" customHeight="1" x14ac:dyDescent="0.25">
      <c r="A505" s="5"/>
      <c r="B505" s="19"/>
      <c r="C505" s="5"/>
      <c r="D505" s="5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1:21" ht="14.1" customHeight="1" x14ac:dyDescent="0.25">
      <c r="A506" s="5">
        <v>256</v>
      </c>
      <c r="B506" s="18" t="s">
        <v>158</v>
      </c>
      <c r="C506" s="5">
        <v>6</v>
      </c>
      <c r="D506" s="5" t="s">
        <v>98</v>
      </c>
      <c r="E506" s="6">
        <v>36</v>
      </c>
      <c r="F506" s="3">
        <v>10</v>
      </c>
      <c r="G506" s="54">
        <v>2</v>
      </c>
      <c r="H506" s="54">
        <v>1</v>
      </c>
      <c r="I506" s="54">
        <v>0</v>
      </c>
      <c r="J506" s="54">
        <v>0</v>
      </c>
      <c r="K506" s="54">
        <v>1</v>
      </c>
      <c r="L506" s="3">
        <v>1</v>
      </c>
      <c r="M506" s="3">
        <v>1</v>
      </c>
      <c r="N506" s="3">
        <v>0</v>
      </c>
      <c r="O506" s="3">
        <v>0</v>
      </c>
      <c r="P506" s="3">
        <f t="shared" ref="P506:P513" si="325">E506/2</f>
        <v>18</v>
      </c>
      <c r="Q506" s="3">
        <v>0</v>
      </c>
      <c r="R506" s="3">
        <v>2</v>
      </c>
      <c r="S506" s="4">
        <v>2</v>
      </c>
      <c r="T506" s="4">
        <v>1</v>
      </c>
      <c r="U506" s="16">
        <f t="shared" ref="U506:U513" si="326">F506+G506+H506+I506+J506+K506+L506+M506+N506+O506+P506+Q506+R506</f>
        <v>36</v>
      </c>
    </row>
    <row r="507" spans="1:21" ht="14.1" customHeight="1" x14ac:dyDescent="0.25">
      <c r="A507" s="7">
        <v>256</v>
      </c>
      <c r="B507" s="9" t="s">
        <v>158</v>
      </c>
      <c r="C507" s="7">
        <v>34</v>
      </c>
      <c r="D507" s="7" t="s">
        <v>99</v>
      </c>
      <c r="E507" s="7">
        <v>25</v>
      </c>
      <c r="F507" s="7">
        <v>8</v>
      </c>
      <c r="G507" s="54">
        <v>1</v>
      </c>
      <c r="H507" s="54">
        <v>1</v>
      </c>
      <c r="I507" s="54">
        <v>0</v>
      </c>
      <c r="J507" s="54">
        <v>0</v>
      </c>
      <c r="K507" s="54">
        <v>0</v>
      </c>
      <c r="L507" s="3">
        <v>1</v>
      </c>
      <c r="M507" s="3">
        <v>0</v>
      </c>
      <c r="N507" s="3">
        <v>0</v>
      </c>
      <c r="O507" s="3">
        <v>0</v>
      </c>
      <c r="P507" s="3">
        <v>12</v>
      </c>
      <c r="Q507" s="3">
        <v>0</v>
      </c>
      <c r="R507" s="3">
        <v>2</v>
      </c>
      <c r="S507" s="4">
        <v>1</v>
      </c>
      <c r="T507" s="4">
        <v>0</v>
      </c>
      <c r="U507" s="16">
        <f t="shared" si="326"/>
        <v>25</v>
      </c>
    </row>
    <row r="508" spans="1:21" ht="14.1" customHeight="1" x14ac:dyDescent="0.25">
      <c r="A508" s="7">
        <v>256</v>
      </c>
      <c r="B508" s="9" t="s">
        <v>158</v>
      </c>
      <c r="C508" s="7">
        <v>56</v>
      </c>
      <c r="D508" s="7" t="s">
        <v>128</v>
      </c>
      <c r="E508" s="7">
        <v>30</v>
      </c>
      <c r="F508" s="3">
        <v>9</v>
      </c>
      <c r="G508" s="54">
        <v>1</v>
      </c>
      <c r="H508" s="54">
        <v>1</v>
      </c>
      <c r="I508" s="54">
        <v>0</v>
      </c>
      <c r="J508" s="54">
        <v>0</v>
      </c>
      <c r="K508" s="54">
        <v>1</v>
      </c>
      <c r="L508" s="3">
        <v>1</v>
      </c>
      <c r="M508" s="3">
        <v>0</v>
      </c>
      <c r="N508" s="3">
        <v>0</v>
      </c>
      <c r="O508" s="3">
        <v>0</v>
      </c>
      <c r="P508" s="3">
        <f t="shared" si="325"/>
        <v>15</v>
      </c>
      <c r="Q508" s="3">
        <v>0</v>
      </c>
      <c r="R508" s="3">
        <v>2</v>
      </c>
      <c r="S508" s="4">
        <v>2</v>
      </c>
      <c r="T508" s="4">
        <v>1</v>
      </c>
      <c r="U508" s="16">
        <f t="shared" si="326"/>
        <v>30</v>
      </c>
    </row>
    <row r="509" spans="1:21" ht="14.1" customHeight="1" x14ac:dyDescent="0.25">
      <c r="A509" s="7">
        <v>256</v>
      </c>
      <c r="B509" s="9" t="s">
        <v>158</v>
      </c>
      <c r="C509" s="7">
        <v>57</v>
      </c>
      <c r="D509" s="7" t="s">
        <v>101</v>
      </c>
      <c r="E509" s="7">
        <v>48</v>
      </c>
      <c r="F509" s="3">
        <v>14</v>
      </c>
      <c r="G509" s="54">
        <v>2</v>
      </c>
      <c r="H509" s="54">
        <v>1</v>
      </c>
      <c r="I509" s="54">
        <v>1</v>
      </c>
      <c r="J509" s="54">
        <v>1</v>
      </c>
      <c r="K509" s="54">
        <v>1</v>
      </c>
      <c r="L509" s="3">
        <v>1</v>
      </c>
      <c r="M509" s="3">
        <v>1</v>
      </c>
      <c r="N509" s="3">
        <v>0</v>
      </c>
      <c r="O509" s="3">
        <v>0</v>
      </c>
      <c r="P509" s="3">
        <f t="shared" si="325"/>
        <v>24</v>
      </c>
      <c r="Q509" s="3">
        <v>0</v>
      </c>
      <c r="R509" s="3">
        <v>2</v>
      </c>
      <c r="S509" s="4">
        <v>2</v>
      </c>
      <c r="T509" s="4">
        <v>1</v>
      </c>
      <c r="U509" s="16">
        <f t="shared" si="326"/>
        <v>48</v>
      </c>
    </row>
    <row r="510" spans="1:21" ht="14.1" customHeight="1" x14ac:dyDescent="0.25">
      <c r="A510" s="7">
        <v>256</v>
      </c>
      <c r="B510" s="9" t="s">
        <v>158</v>
      </c>
      <c r="C510" s="7">
        <v>75</v>
      </c>
      <c r="D510" s="7" t="s">
        <v>118</v>
      </c>
      <c r="E510" s="7">
        <v>56</v>
      </c>
      <c r="F510" s="3">
        <v>16</v>
      </c>
      <c r="G510" s="54">
        <v>3</v>
      </c>
      <c r="H510" s="54">
        <v>2</v>
      </c>
      <c r="I510" s="54">
        <v>1</v>
      </c>
      <c r="J510" s="54">
        <v>0</v>
      </c>
      <c r="K510" s="54">
        <v>1</v>
      </c>
      <c r="L510" s="3">
        <v>2</v>
      </c>
      <c r="M510" s="3">
        <v>1</v>
      </c>
      <c r="N510" s="3">
        <v>0</v>
      </c>
      <c r="O510" s="3">
        <v>0</v>
      </c>
      <c r="P510" s="3">
        <f t="shared" si="325"/>
        <v>28</v>
      </c>
      <c r="Q510" s="3">
        <v>0</v>
      </c>
      <c r="R510" s="3">
        <v>2</v>
      </c>
      <c r="S510" s="4">
        <v>3</v>
      </c>
      <c r="T510" s="4">
        <v>1</v>
      </c>
      <c r="U510" s="16">
        <f t="shared" si="326"/>
        <v>56</v>
      </c>
    </row>
    <row r="511" spans="1:21" ht="14.1" customHeight="1" x14ac:dyDescent="0.25">
      <c r="A511" s="7">
        <v>256</v>
      </c>
      <c r="B511" s="9" t="s">
        <v>158</v>
      </c>
      <c r="C511" s="7">
        <v>76</v>
      </c>
      <c r="D511" s="7" t="s">
        <v>105</v>
      </c>
      <c r="E511" s="7">
        <v>100</v>
      </c>
      <c r="F511" s="3">
        <v>26</v>
      </c>
      <c r="G511" s="54">
        <v>5</v>
      </c>
      <c r="H511" s="54">
        <f t="shared" ref="H511" si="327">P511*8/100</f>
        <v>4</v>
      </c>
      <c r="I511" s="54">
        <v>2</v>
      </c>
      <c r="J511" s="54">
        <v>1</v>
      </c>
      <c r="K511" s="54">
        <v>3</v>
      </c>
      <c r="L511" s="3">
        <f t="shared" ref="L511" si="328">P511*8%</f>
        <v>4</v>
      </c>
      <c r="M511" s="3">
        <f t="shared" ref="M511" si="329">P511*2%</f>
        <v>1</v>
      </c>
      <c r="N511" s="3">
        <v>0</v>
      </c>
      <c r="O511" s="3">
        <v>0</v>
      </c>
      <c r="P511" s="3">
        <f t="shared" si="325"/>
        <v>50</v>
      </c>
      <c r="Q511" s="3">
        <v>0</v>
      </c>
      <c r="R511" s="3">
        <v>4</v>
      </c>
      <c r="S511" s="4">
        <f t="shared" ref="S511" si="330">P511*10%</f>
        <v>5</v>
      </c>
      <c r="T511" s="4">
        <v>3</v>
      </c>
      <c r="U511" s="16">
        <f t="shared" si="326"/>
        <v>100</v>
      </c>
    </row>
    <row r="512" spans="1:21" ht="14.1" customHeight="1" x14ac:dyDescent="0.25">
      <c r="A512" s="7">
        <v>256</v>
      </c>
      <c r="B512" s="9" t="s">
        <v>158</v>
      </c>
      <c r="C512" s="5">
        <v>15</v>
      </c>
      <c r="D512" s="5" t="s">
        <v>196</v>
      </c>
      <c r="E512" s="7">
        <v>25</v>
      </c>
      <c r="F512" s="3">
        <v>7</v>
      </c>
      <c r="G512" s="54">
        <v>1</v>
      </c>
      <c r="H512" s="54">
        <v>1</v>
      </c>
      <c r="I512" s="54">
        <v>0</v>
      </c>
      <c r="J512" s="54">
        <v>0</v>
      </c>
      <c r="K512" s="54">
        <v>0</v>
      </c>
      <c r="L512" s="3">
        <v>1</v>
      </c>
      <c r="M512" s="3">
        <v>0</v>
      </c>
      <c r="N512" s="3">
        <v>0</v>
      </c>
      <c r="O512" s="3">
        <v>0</v>
      </c>
      <c r="P512" s="3">
        <v>13</v>
      </c>
      <c r="Q512" s="3">
        <v>0</v>
      </c>
      <c r="R512" s="3">
        <v>2</v>
      </c>
      <c r="S512" s="4">
        <v>1</v>
      </c>
      <c r="T512" s="4">
        <v>1</v>
      </c>
      <c r="U512" s="16">
        <f t="shared" si="326"/>
        <v>25</v>
      </c>
    </row>
    <row r="513" spans="1:21" ht="14.1" customHeight="1" x14ac:dyDescent="0.25">
      <c r="A513" s="7">
        <v>256</v>
      </c>
      <c r="B513" s="9" t="s">
        <v>158</v>
      </c>
      <c r="C513" s="7">
        <v>77</v>
      </c>
      <c r="D513" s="7" t="s">
        <v>102</v>
      </c>
      <c r="E513" s="7">
        <v>48</v>
      </c>
      <c r="F513" s="3">
        <v>13</v>
      </c>
      <c r="G513" s="54">
        <v>2</v>
      </c>
      <c r="H513" s="54">
        <v>2</v>
      </c>
      <c r="I513" s="54">
        <v>1</v>
      </c>
      <c r="J513" s="54">
        <v>0</v>
      </c>
      <c r="K513" s="54">
        <v>1</v>
      </c>
      <c r="L513" s="3">
        <v>2</v>
      </c>
      <c r="M513" s="3">
        <v>1</v>
      </c>
      <c r="N513" s="3">
        <v>0</v>
      </c>
      <c r="O513" s="3">
        <v>0</v>
      </c>
      <c r="P513" s="3">
        <f t="shared" si="325"/>
        <v>24</v>
      </c>
      <c r="Q513" s="3">
        <v>0</v>
      </c>
      <c r="R513" s="3">
        <v>2</v>
      </c>
      <c r="S513" s="4">
        <v>2</v>
      </c>
      <c r="T513" s="4">
        <v>1</v>
      </c>
      <c r="U513" s="16">
        <f t="shared" si="326"/>
        <v>48</v>
      </c>
    </row>
    <row r="514" spans="1:21" ht="14.1" customHeight="1" x14ac:dyDescent="0.25">
      <c r="A514" s="7"/>
      <c r="B514" s="9"/>
      <c r="C514" s="7"/>
      <c r="D514" s="7"/>
      <c r="E514" s="16">
        <f>+E506+E507+E508+E509+E510+E511+E512+E513</f>
        <v>368</v>
      </c>
      <c r="F514" s="16">
        <f t="shared" ref="F514:U514" si="331">+F506+F507+F508+F509+F510+F511+F512+F513</f>
        <v>103</v>
      </c>
      <c r="G514" s="16">
        <f t="shared" si="331"/>
        <v>17</v>
      </c>
      <c r="H514" s="16">
        <f t="shared" si="331"/>
        <v>13</v>
      </c>
      <c r="I514" s="16">
        <f t="shared" si="331"/>
        <v>5</v>
      </c>
      <c r="J514" s="16">
        <f t="shared" si="331"/>
        <v>2</v>
      </c>
      <c r="K514" s="16">
        <f t="shared" si="331"/>
        <v>8</v>
      </c>
      <c r="L514" s="16">
        <f t="shared" si="331"/>
        <v>13</v>
      </c>
      <c r="M514" s="16">
        <f t="shared" si="331"/>
        <v>5</v>
      </c>
      <c r="N514" s="16">
        <f t="shared" si="331"/>
        <v>0</v>
      </c>
      <c r="O514" s="16">
        <f t="shared" si="331"/>
        <v>0</v>
      </c>
      <c r="P514" s="16">
        <f t="shared" si="331"/>
        <v>184</v>
      </c>
      <c r="Q514" s="16">
        <f t="shared" si="331"/>
        <v>0</v>
      </c>
      <c r="R514" s="16">
        <f t="shared" si="331"/>
        <v>18</v>
      </c>
      <c r="S514" s="16">
        <f t="shared" si="331"/>
        <v>18</v>
      </c>
      <c r="T514" s="16">
        <f t="shared" si="331"/>
        <v>9</v>
      </c>
      <c r="U514" s="16">
        <f t="shared" si="331"/>
        <v>368</v>
      </c>
    </row>
    <row r="515" spans="1:21" ht="14.1" customHeight="1" x14ac:dyDescent="0.25">
      <c r="A515" s="7"/>
      <c r="B515" s="9"/>
      <c r="C515" s="7"/>
      <c r="D515" s="7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 spans="1:21" ht="14.1" customHeight="1" x14ac:dyDescent="0.25">
      <c r="A516" s="7">
        <v>257</v>
      </c>
      <c r="B516" s="9" t="s">
        <v>159</v>
      </c>
      <c r="C516" s="7">
        <v>5</v>
      </c>
      <c r="D516" s="7" t="s">
        <v>97</v>
      </c>
      <c r="E516" s="7">
        <v>40</v>
      </c>
      <c r="F516" s="3">
        <v>10</v>
      </c>
      <c r="G516" s="54">
        <v>2</v>
      </c>
      <c r="H516" s="54">
        <v>2</v>
      </c>
      <c r="I516" s="54">
        <v>1</v>
      </c>
      <c r="J516" s="54">
        <v>0</v>
      </c>
      <c r="K516" s="54">
        <f t="shared" ref="K516" si="332">P516*5/100</f>
        <v>1</v>
      </c>
      <c r="L516" s="3">
        <v>2</v>
      </c>
      <c r="M516" s="3">
        <v>0</v>
      </c>
      <c r="N516" s="3">
        <v>0</v>
      </c>
      <c r="O516" s="3">
        <v>0</v>
      </c>
      <c r="P516" s="3">
        <f t="shared" ref="P516:P521" si="333">E516/2</f>
        <v>20</v>
      </c>
      <c r="Q516" s="3">
        <v>0</v>
      </c>
      <c r="R516" s="3">
        <v>2</v>
      </c>
      <c r="S516" s="4">
        <f t="shared" ref="S516" si="334">P516*10%</f>
        <v>2</v>
      </c>
      <c r="T516" s="4">
        <f t="shared" ref="T516" si="335">P516*5/100</f>
        <v>1</v>
      </c>
      <c r="U516" s="16">
        <f t="shared" ref="U516:U521" si="336">F516+G516+H516+I516+J516+K516+L516+M516+N516+O516+P516+Q516+R516</f>
        <v>40</v>
      </c>
    </row>
    <row r="517" spans="1:21" ht="14.1" customHeight="1" x14ac:dyDescent="0.25">
      <c r="A517" s="7">
        <v>257</v>
      </c>
      <c r="B517" s="9" t="s">
        <v>159</v>
      </c>
      <c r="C517" s="7">
        <v>6</v>
      </c>
      <c r="D517" s="7" t="s">
        <v>98</v>
      </c>
      <c r="E517" s="7">
        <v>36</v>
      </c>
      <c r="F517" s="3">
        <v>11</v>
      </c>
      <c r="G517" s="54">
        <v>2</v>
      </c>
      <c r="H517" s="54">
        <v>1</v>
      </c>
      <c r="I517" s="54">
        <v>0</v>
      </c>
      <c r="J517" s="54">
        <v>0</v>
      </c>
      <c r="K517" s="54">
        <v>1</v>
      </c>
      <c r="L517" s="3">
        <v>1</v>
      </c>
      <c r="M517" s="3">
        <v>0</v>
      </c>
      <c r="N517" s="3">
        <v>0</v>
      </c>
      <c r="O517" s="3">
        <v>0</v>
      </c>
      <c r="P517" s="3">
        <f t="shared" si="333"/>
        <v>18</v>
      </c>
      <c r="Q517" s="3">
        <v>0</v>
      </c>
      <c r="R517" s="3">
        <v>2</v>
      </c>
      <c r="S517" s="4">
        <v>2</v>
      </c>
      <c r="T517" s="4">
        <v>1</v>
      </c>
      <c r="U517" s="16">
        <f t="shared" si="336"/>
        <v>36</v>
      </c>
    </row>
    <row r="518" spans="1:21" ht="14.1" customHeight="1" x14ac:dyDescent="0.25">
      <c r="A518" s="7">
        <v>257</v>
      </c>
      <c r="B518" s="9" t="s">
        <v>159</v>
      </c>
      <c r="C518" s="7">
        <v>56</v>
      </c>
      <c r="D518" s="7" t="s">
        <v>128</v>
      </c>
      <c r="E518" s="7">
        <v>25</v>
      </c>
      <c r="F518" s="7">
        <v>7</v>
      </c>
      <c r="G518" s="54">
        <v>1</v>
      </c>
      <c r="H518" s="54">
        <v>1</v>
      </c>
      <c r="I518" s="54">
        <v>0</v>
      </c>
      <c r="J518" s="54">
        <v>0</v>
      </c>
      <c r="K518" s="54">
        <v>0</v>
      </c>
      <c r="L518" s="3">
        <v>1</v>
      </c>
      <c r="M518" s="3">
        <v>0</v>
      </c>
      <c r="N518" s="7">
        <v>0</v>
      </c>
      <c r="O518" s="7">
        <v>0</v>
      </c>
      <c r="P518" s="3">
        <v>13</v>
      </c>
      <c r="Q518" s="7">
        <v>0</v>
      </c>
      <c r="R518" s="7">
        <v>2</v>
      </c>
      <c r="S518" s="4">
        <v>1</v>
      </c>
      <c r="T518" s="4">
        <v>1</v>
      </c>
      <c r="U518" s="16">
        <f t="shared" si="336"/>
        <v>25</v>
      </c>
    </row>
    <row r="519" spans="1:21" ht="14.1" customHeight="1" x14ac:dyDescent="0.25">
      <c r="A519" s="7">
        <v>257</v>
      </c>
      <c r="B519" s="9" t="s">
        <v>159</v>
      </c>
      <c r="C519" s="7">
        <v>87</v>
      </c>
      <c r="D519" s="7" t="s">
        <v>107</v>
      </c>
      <c r="E519" s="7">
        <v>40</v>
      </c>
      <c r="F519" s="7">
        <v>12</v>
      </c>
      <c r="G519" s="54">
        <v>2</v>
      </c>
      <c r="H519" s="54">
        <v>2</v>
      </c>
      <c r="I519" s="54">
        <v>0</v>
      </c>
      <c r="J519" s="54">
        <v>0</v>
      </c>
      <c r="K519" s="54">
        <f t="shared" ref="K519:K520" si="337">P519*5/100</f>
        <v>1</v>
      </c>
      <c r="L519" s="3">
        <v>1</v>
      </c>
      <c r="M519" s="3">
        <v>0</v>
      </c>
      <c r="N519" s="7">
        <v>0</v>
      </c>
      <c r="O519" s="7">
        <v>0</v>
      </c>
      <c r="P519" s="3">
        <f t="shared" ref="P519:P520" si="338">E519/2</f>
        <v>20</v>
      </c>
      <c r="Q519" s="7">
        <v>0</v>
      </c>
      <c r="R519" s="7">
        <v>2</v>
      </c>
      <c r="S519" s="4">
        <f t="shared" ref="S519:S520" si="339">P519*10%</f>
        <v>2</v>
      </c>
      <c r="T519" s="4">
        <f t="shared" ref="T519:T520" si="340">P519*5/100</f>
        <v>1</v>
      </c>
      <c r="U519" s="16">
        <f t="shared" si="336"/>
        <v>40</v>
      </c>
    </row>
    <row r="520" spans="1:21" ht="14.1" customHeight="1" x14ac:dyDescent="0.25">
      <c r="A520" s="7">
        <v>257</v>
      </c>
      <c r="B520" s="9" t="s">
        <v>159</v>
      </c>
      <c r="C520" s="7">
        <v>75</v>
      </c>
      <c r="D520" s="7" t="s">
        <v>118</v>
      </c>
      <c r="E520" s="7">
        <v>40</v>
      </c>
      <c r="F520" s="7">
        <v>11</v>
      </c>
      <c r="G520" s="54">
        <v>2</v>
      </c>
      <c r="H520" s="54">
        <v>2</v>
      </c>
      <c r="I520" s="54">
        <v>0</v>
      </c>
      <c r="J520" s="54">
        <v>0</v>
      </c>
      <c r="K520" s="54">
        <f t="shared" si="337"/>
        <v>1</v>
      </c>
      <c r="L520" s="3">
        <v>2</v>
      </c>
      <c r="M520" s="3">
        <v>0</v>
      </c>
      <c r="N520" s="7">
        <v>0</v>
      </c>
      <c r="O520" s="7">
        <v>0</v>
      </c>
      <c r="P520" s="3">
        <f t="shared" si="338"/>
        <v>20</v>
      </c>
      <c r="Q520" s="7">
        <v>0</v>
      </c>
      <c r="R520" s="7">
        <v>2</v>
      </c>
      <c r="S520" s="4">
        <f t="shared" si="339"/>
        <v>2</v>
      </c>
      <c r="T520" s="4">
        <f t="shared" si="340"/>
        <v>1</v>
      </c>
      <c r="U520" s="16">
        <f t="shared" si="336"/>
        <v>40</v>
      </c>
    </row>
    <row r="521" spans="1:21" ht="14.1" customHeight="1" x14ac:dyDescent="0.25">
      <c r="A521" s="7">
        <v>257</v>
      </c>
      <c r="B521" s="9" t="s">
        <v>159</v>
      </c>
      <c r="C521" s="7">
        <v>77</v>
      </c>
      <c r="D521" s="7" t="s">
        <v>102</v>
      </c>
      <c r="E521" s="7">
        <v>48</v>
      </c>
      <c r="F521" s="3">
        <v>12</v>
      </c>
      <c r="G521" s="54">
        <v>2</v>
      </c>
      <c r="H521" s="54">
        <v>2</v>
      </c>
      <c r="I521" s="54">
        <v>1</v>
      </c>
      <c r="J521" s="54">
        <v>1</v>
      </c>
      <c r="K521" s="54">
        <v>1</v>
      </c>
      <c r="L521" s="3">
        <v>2</v>
      </c>
      <c r="M521" s="3">
        <v>1</v>
      </c>
      <c r="N521" s="3">
        <v>0</v>
      </c>
      <c r="O521" s="3">
        <v>0</v>
      </c>
      <c r="P521" s="3">
        <f t="shared" si="333"/>
        <v>24</v>
      </c>
      <c r="Q521" s="3">
        <v>0</v>
      </c>
      <c r="R521" s="3">
        <v>2</v>
      </c>
      <c r="S521" s="4">
        <v>2</v>
      </c>
      <c r="T521" s="4">
        <v>1</v>
      </c>
      <c r="U521" s="16">
        <f t="shared" si="336"/>
        <v>48</v>
      </c>
    </row>
    <row r="522" spans="1:21" ht="14.1" customHeight="1" x14ac:dyDescent="0.25">
      <c r="A522" s="7"/>
      <c r="B522" s="9"/>
      <c r="C522" s="7"/>
      <c r="D522" s="7"/>
      <c r="E522" s="16">
        <f>+E516+E517+E518+E519+E520+E521</f>
        <v>229</v>
      </c>
      <c r="F522" s="16">
        <f t="shared" ref="F522:U522" si="341">+F516+F517+F518+F519+F520+F521</f>
        <v>63</v>
      </c>
      <c r="G522" s="16">
        <f t="shared" si="341"/>
        <v>11</v>
      </c>
      <c r="H522" s="16">
        <f t="shared" si="341"/>
        <v>10</v>
      </c>
      <c r="I522" s="16">
        <f t="shared" si="341"/>
        <v>2</v>
      </c>
      <c r="J522" s="16">
        <f t="shared" si="341"/>
        <v>1</v>
      </c>
      <c r="K522" s="16">
        <f t="shared" si="341"/>
        <v>5</v>
      </c>
      <c r="L522" s="16">
        <f t="shared" si="341"/>
        <v>9</v>
      </c>
      <c r="M522" s="16">
        <f t="shared" si="341"/>
        <v>1</v>
      </c>
      <c r="N522" s="16">
        <f t="shared" si="341"/>
        <v>0</v>
      </c>
      <c r="O522" s="16">
        <f t="shared" si="341"/>
        <v>0</v>
      </c>
      <c r="P522" s="16">
        <f t="shared" si="341"/>
        <v>115</v>
      </c>
      <c r="Q522" s="16">
        <f t="shared" si="341"/>
        <v>0</v>
      </c>
      <c r="R522" s="16">
        <f t="shared" si="341"/>
        <v>12</v>
      </c>
      <c r="S522" s="16">
        <f t="shared" si="341"/>
        <v>11</v>
      </c>
      <c r="T522" s="16">
        <f t="shared" si="341"/>
        <v>6</v>
      </c>
      <c r="U522" s="16">
        <f t="shared" si="341"/>
        <v>229</v>
      </c>
    </row>
    <row r="523" spans="1:21" ht="14.1" customHeight="1" x14ac:dyDescent="0.25">
      <c r="A523" s="7"/>
      <c r="B523" s="9"/>
      <c r="C523" s="7"/>
      <c r="D523" s="7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 spans="1:21" ht="14.1" customHeight="1" x14ac:dyDescent="0.25">
      <c r="A524" s="7">
        <v>258</v>
      </c>
      <c r="B524" s="9" t="s">
        <v>160</v>
      </c>
      <c r="C524" s="7">
        <v>6</v>
      </c>
      <c r="D524" s="7" t="s">
        <v>98</v>
      </c>
      <c r="E524" s="7">
        <v>30</v>
      </c>
      <c r="F524" s="3">
        <v>9</v>
      </c>
      <c r="G524" s="54">
        <v>1</v>
      </c>
      <c r="H524" s="54">
        <v>1</v>
      </c>
      <c r="I524" s="54">
        <v>0</v>
      </c>
      <c r="J524" s="54">
        <v>0</v>
      </c>
      <c r="K524" s="54">
        <v>1</v>
      </c>
      <c r="L524" s="3">
        <v>1</v>
      </c>
      <c r="M524" s="3">
        <v>0</v>
      </c>
      <c r="N524" s="3">
        <v>0</v>
      </c>
      <c r="O524" s="3">
        <v>0</v>
      </c>
      <c r="P524" s="3">
        <f t="shared" ref="P524:P530" si="342">E524/2</f>
        <v>15</v>
      </c>
      <c r="Q524" s="3">
        <v>0</v>
      </c>
      <c r="R524" s="3">
        <v>2</v>
      </c>
      <c r="S524" s="4">
        <v>2</v>
      </c>
      <c r="T524" s="4">
        <v>1</v>
      </c>
      <c r="U524" s="16">
        <f t="shared" ref="U524:U530" si="343">F524+G524+H524+I524+J524+K524+L524+M524+N524+O524+P524+Q524+R524</f>
        <v>30</v>
      </c>
    </row>
    <row r="525" spans="1:21" ht="14.1" customHeight="1" x14ac:dyDescent="0.25">
      <c r="A525" s="7">
        <v>258</v>
      </c>
      <c r="B525" s="9" t="s">
        <v>160</v>
      </c>
      <c r="C525" s="7">
        <v>56</v>
      </c>
      <c r="D525" s="7" t="s">
        <v>128</v>
      </c>
      <c r="E525" s="7">
        <v>25</v>
      </c>
      <c r="F525" s="7">
        <v>7</v>
      </c>
      <c r="G525" s="54">
        <v>1</v>
      </c>
      <c r="H525" s="54">
        <v>1</v>
      </c>
      <c r="I525" s="54">
        <v>0</v>
      </c>
      <c r="J525" s="54">
        <v>0</v>
      </c>
      <c r="K525" s="54">
        <v>0</v>
      </c>
      <c r="L525" s="3">
        <v>1</v>
      </c>
      <c r="M525" s="3">
        <v>0</v>
      </c>
      <c r="N525" s="7">
        <v>0</v>
      </c>
      <c r="O525" s="7">
        <v>0</v>
      </c>
      <c r="P525" s="3">
        <v>13</v>
      </c>
      <c r="Q525" s="7">
        <v>0</v>
      </c>
      <c r="R525" s="7">
        <v>2</v>
      </c>
      <c r="S525" s="4">
        <v>1</v>
      </c>
      <c r="T525" s="4">
        <v>1</v>
      </c>
      <c r="U525" s="16">
        <f t="shared" si="343"/>
        <v>25</v>
      </c>
    </row>
    <row r="526" spans="1:21" ht="14.1" customHeight="1" x14ac:dyDescent="0.25">
      <c r="A526" s="6">
        <v>258</v>
      </c>
      <c r="B526" s="19" t="s">
        <v>160</v>
      </c>
      <c r="C526" s="6">
        <v>57</v>
      </c>
      <c r="D526" s="6" t="s">
        <v>101</v>
      </c>
      <c r="E526" s="6">
        <v>40</v>
      </c>
      <c r="F526" s="3">
        <v>11</v>
      </c>
      <c r="G526" s="54">
        <v>2</v>
      </c>
      <c r="H526" s="54">
        <v>2</v>
      </c>
      <c r="I526" s="54">
        <v>0</v>
      </c>
      <c r="J526" s="54">
        <v>0</v>
      </c>
      <c r="K526" s="54">
        <f t="shared" ref="K526:K530" si="344">P526*5/100</f>
        <v>1</v>
      </c>
      <c r="L526" s="3">
        <v>2</v>
      </c>
      <c r="M526" s="3">
        <v>0</v>
      </c>
      <c r="N526" s="3">
        <v>0</v>
      </c>
      <c r="O526" s="3">
        <v>0</v>
      </c>
      <c r="P526" s="3">
        <f t="shared" si="342"/>
        <v>20</v>
      </c>
      <c r="Q526" s="3">
        <v>0</v>
      </c>
      <c r="R526" s="3">
        <v>2</v>
      </c>
      <c r="S526" s="4">
        <f t="shared" ref="S526:S530" si="345">P526*10%</f>
        <v>2</v>
      </c>
      <c r="T526" s="4">
        <f t="shared" ref="T526:T530" si="346">P526*5/100</f>
        <v>1</v>
      </c>
      <c r="U526" s="16">
        <f t="shared" si="343"/>
        <v>40</v>
      </c>
    </row>
    <row r="527" spans="1:21" ht="14.1" customHeight="1" x14ac:dyDescent="0.25">
      <c r="A527" s="6">
        <v>258</v>
      </c>
      <c r="B527" s="19" t="s">
        <v>160</v>
      </c>
      <c r="C527" s="6">
        <v>76</v>
      </c>
      <c r="D527" s="6" t="s">
        <v>105</v>
      </c>
      <c r="E527" s="6">
        <v>48</v>
      </c>
      <c r="F527" s="3">
        <v>14</v>
      </c>
      <c r="G527" s="54">
        <v>2</v>
      </c>
      <c r="H527" s="54">
        <v>2</v>
      </c>
      <c r="I527" s="54">
        <v>1</v>
      </c>
      <c r="J527" s="54">
        <v>0</v>
      </c>
      <c r="K527" s="54">
        <v>0</v>
      </c>
      <c r="L527" s="3">
        <v>2</v>
      </c>
      <c r="M527" s="3">
        <v>1</v>
      </c>
      <c r="N527" s="3">
        <v>0</v>
      </c>
      <c r="O527" s="3">
        <v>0</v>
      </c>
      <c r="P527" s="3">
        <f t="shared" si="342"/>
        <v>24</v>
      </c>
      <c r="Q527" s="3">
        <v>0</v>
      </c>
      <c r="R527" s="3">
        <v>2</v>
      </c>
      <c r="S527" s="4">
        <v>2</v>
      </c>
      <c r="T527" s="4">
        <v>1</v>
      </c>
      <c r="U527" s="16">
        <f t="shared" si="343"/>
        <v>48</v>
      </c>
    </row>
    <row r="528" spans="1:21" ht="14.1" customHeight="1" x14ac:dyDescent="0.25">
      <c r="A528" s="6">
        <v>258</v>
      </c>
      <c r="B528" s="19" t="s">
        <v>160</v>
      </c>
      <c r="C528" s="6">
        <v>77</v>
      </c>
      <c r="D528" s="6" t="s">
        <v>102</v>
      </c>
      <c r="E528" s="6">
        <v>40</v>
      </c>
      <c r="F528" s="3">
        <v>10</v>
      </c>
      <c r="G528" s="54">
        <v>2</v>
      </c>
      <c r="H528" s="54">
        <v>2</v>
      </c>
      <c r="I528" s="54">
        <v>1</v>
      </c>
      <c r="J528" s="54">
        <v>0</v>
      </c>
      <c r="K528" s="54">
        <f t="shared" si="344"/>
        <v>1</v>
      </c>
      <c r="L528" s="3">
        <v>2</v>
      </c>
      <c r="M528" s="3">
        <v>0</v>
      </c>
      <c r="N528" s="3">
        <v>0</v>
      </c>
      <c r="O528" s="3">
        <v>0</v>
      </c>
      <c r="P528" s="3">
        <f t="shared" si="342"/>
        <v>20</v>
      </c>
      <c r="Q528" s="3">
        <v>0</v>
      </c>
      <c r="R528" s="3">
        <v>2</v>
      </c>
      <c r="S528" s="4">
        <f t="shared" si="345"/>
        <v>2</v>
      </c>
      <c r="T528" s="4">
        <f t="shared" si="346"/>
        <v>1</v>
      </c>
      <c r="U528" s="16">
        <f t="shared" si="343"/>
        <v>40</v>
      </c>
    </row>
    <row r="529" spans="1:21" ht="14.1" customHeight="1" x14ac:dyDescent="0.25">
      <c r="A529" s="6">
        <v>258</v>
      </c>
      <c r="B529" s="19" t="s">
        <v>160</v>
      </c>
      <c r="C529" s="7">
        <v>75</v>
      </c>
      <c r="D529" s="7" t="s">
        <v>118</v>
      </c>
      <c r="E529" s="6">
        <v>40</v>
      </c>
      <c r="F529" s="3">
        <v>10</v>
      </c>
      <c r="G529" s="54">
        <v>2</v>
      </c>
      <c r="H529" s="54">
        <v>2</v>
      </c>
      <c r="I529" s="54">
        <v>1</v>
      </c>
      <c r="J529" s="54">
        <v>0</v>
      </c>
      <c r="K529" s="54">
        <f t="shared" si="344"/>
        <v>1</v>
      </c>
      <c r="L529" s="3">
        <v>1</v>
      </c>
      <c r="M529" s="3">
        <v>1</v>
      </c>
      <c r="N529" s="3">
        <v>0</v>
      </c>
      <c r="O529" s="3">
        <v>0</v>
      </c>
      <c r="P529" s="3">
        <f t="shared" si="342"/>
        <v>20</v>
      </c>
      <c r="Q529" s="3">
        <v>0</v>
      </c>
      <c r="R529" s="3">
        <v>2</v>
      </c>
      <c r="S529" s="4">
        <f t="shared" si="345"/>
        <v>2</v>
      </c>
      <c r="T529" s="4">
        <f t="shared" si="346"/>
        <v>1</v>
      </c>
      <c r="U529" s="16">
        <f t="shared" si="343"/>
        <v>40</v>
      </c>
    </row>
    <row r="530" spans="1:21" ht="14.1" customHeight="1" x14ac:dyDescent="0.25">
      <c r="A530" s="6">
        <v>258</v>
      </c>
      <c r="B530" s="19" t="s">
        <v>160</v>
      </c>
      <c r="C530" s="7">
        <v>5</v>
      </c>
      <c r="D530" s="6" t="s">
        <v>97</v>
      </c>
      <c r="E530" s="6">
        <v>40</v>
      </c>
      <c r="F530" s="3">
        <v>10</v>
      </c>
      <c r="G530" s="54">
        <v>2</v>
      </c>
      <c r="H530" s="54">
        <v>1</v>
      </c>
      <c r="I530" s="54">
        <v>2</v>
      </c>
      <c r="J530" s="54">
        <v>0</v>
      </c>
      <c r="K530" s="54">
        <f t="shared" si="344"/>
        <v>1</v>
      </c>
      <c r="L530" s="3">
        <v>2</v>
      </c>
      <c r="M530" s="3">
        <v>0</v>
      </c>
      <c r="N530" s="3">
        <v>0</v>
      </c>
      <c r="O530" s="3">
        <v>0</v>
      </c>
      <c r="P530" s="3">
        <f t="shared" si="342"/>
        <v>20</v>
      </c>
      <c r="Q530" s="3">
        <v>0</v>
      </c>
      <c r="R530" s="3">
        <v>2</v>
      </c>
      <c r="S530" s="4">
        <f t="shared" si="345"/>
        <v>2</v>
      </c>
      <c r="T530" s="4">
        <f t="shared" si="346"/>
        <v>1</v>
      </c>
      <c r="U530" s="16">
        <f t="shared" si="343"/>
        <v>40</v>
      </c>
    </row>
    <row r="531" spans="1:21" ht="14.1" customHeight="1" x14ac:dyDescent="0.25">
      <c r="A531" s="6"/>
      <c r="B531" s="19"/>
      <c r="C531" s="6"/>
      <c r="D531" s="6"/>
      <c r="E531" s="16">
        <f>+E524+E525+E526+E527+E528+E529+E530</f>
        <v>263</v>
      </c>
      <c r="F531" s="16">
        <f t="shared" ref="F531:U531" si="347">+F524+F525+F526+F527+F528+F529+F530</f>
        <v>71</v>
      </c>
      <c r="G531" s="16">
        <f t="shared" si="347"/>
        <v>12</v>
      </c>
      <c r="H531" s="16">
        <f t="shared" si="347"/>
        <v>11</v>
      </c>
      <c r="I531" s="16">
        <f t="shared" si="347"/>
        <v>5</v>
      </c>
      <c r="J531" s="16">
        <f t="shared" si="347"/>
        <v>0</v>
      </c>
      <c r="K531" s="16">
        <f t="shared" si="347"/>
        <v>5</v>
      </c>
      <c r="L531" s="16">
        <f t="shared" si="347"/>
        <v>11</v>
      </c>
      <c r="M531" s="16">
        <f t="shared" si="347"/>
        <v>2</v>
      </c>
      <c r="N531" s="16">
        <f t="shared" si="347"/>
        <v>0</v>
      </c>
      <c r="O531" s="16">
        <f t="shared" si="347"/>
        <v>0</v>
      </c>
      <c r="P531" s="16">
        <f t="shared" si="347"/>
        <v>132</v>
      </c>
      <c r="Q531" s="16">
        <f t="shared" si="347"/>
        <v>0</v>
      </c>
      <c r="R531" s="16">
        <f t="shared" si="347"/>
        <v>14</v>
      </c>
      <c r="S531" s="16">
        <f t="shared" si="347"/>
        <v>13</v>
      </c>
      <c r="T531" s="16">
        <f t="shared" si="347"/>
        <v>7</v>
      </c>
      <c r="U531" s="16">
        <f t="shared" si="347"/>
        <v>263</v>
      </c>
    </row>
    <row r="532" spans="1:21" ht="14.1" customHeight="1" x14ac:dyDescent="0.25">
      <c r="A532" s="6"/>
      <c r="B532" s="19"/>
      <c r="C532" s="6"/>
      <c r="D532" s="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 spans="1:21" ht="14.1" customHeight="1" x14ac:dyDescent="0.25">
      <c r="A533" s="6">
        <v>259</v>
      </c>
      <c r="B533" s="19" t="s">
        <v>161</v>
      </c>
      <c r="C533" s="6">
        <v>57</v>
      </c>
      <c r="D533" s="6" t="s">
        <v>101</v>
      </c>
      <c r="E533" s="6">
        <v>40</v>
      </c>
      <c r="F533" s="3">
        <v>10</v>
      </c>
      <c r="G533" s="54">
        <v>2</v>
      </c>
      <c r="H533" s="54">
        <v>2</v>
      </c>
      <c r="I533" s="54">
        <v>1</v>
      </c>
      <c r="J533" s="54">
        <v>0</v>
      </c>
      <c r="K533" s="54">
        <f t="shared" ref="K533:K536" si="348">P533*5/100</f>
        <v>1</v>
      </c>
      <c r="L533" s="3">
        <v>2</v>
      </c>
      <c r="M533" s="3">
        <v>0</v>
      </c>
      <c r="N533" s="3">
        <v>0</v>
      </c>
      <c r="O533" s="3">
        <v>0</v>
      </c>
      <c r="P533" s="3">
        <f t="shared" ref="P533:P536" si="349">E533/2</f>
        <v>20</v>
      </c>
      <c r="Q533" s="3">
        <v>0</v>
      </c>
      <c r="R533" s="3">
        <v>2</v>
      </c>
      <c r="S533" s="4">
        <f t="shared" ref="S533:S536" si="350">P533*10%</f>
        <v>2</v>
      </c>
      <c r="T533" s="4">
        <f t="shared" ref="T533:T536" si="351">P533*5/100</f>
        <v>1</v>
      </c>
      <c r="U533" s="16">
        <f t="shared" ref="U533:U536" si="352">F533+G533+H533+I533+J533+K533+L533+M533+N533+O533+P533+Q533+R533</f>
        <v>40</v>
      </c>
    </row>
    <row r="534" spans="1:21" ht="14.1" customHeight="1" x14ac:dyDescent="0.25">
      <c r="A534" s="6">
        <v>259</v>
      </c>
      <c r="B534" s="19" t="s">
        <v>161</v>
      </c>
      <c r="C534" s="5">
        <v>6</v>
      </c>
      <c r="D534" s="5" t="s">
        <v>98</v>
      </c>
      <c r="E534" s="6">
        <v>30</v>
      </c>
      <c r="F534" s="54">
        <v>9</v>
      </c>
      <c r="G534" s="54">
        <v>1</v>
      </c>
      <c r="H534" s="54">
        <v>1</v>
      </c>
      <c r="I534" s="54">
        <v>0</v>
      </c>
      <c r="J534" s="54">
        <v>0</v>
      </c>
      <c r="K534" s="54">
        <v>1</v>
      </c>
      <c r="L534" s="3">
        <v>1</v>
      </c>
      <c r="M534" s="3">
        <v>0</v>
      </c>
      <c r="N534" s="7">
        <v>0</v>
      </c>
      <c r="O534" s="7">
        <v>0</v>
      </c>
      <c r="P534" s="3">
        <f t="shared" si="349"/>
        <v>15</v>
      </c>
      <c r="Q534" s="7">
        <v>0</v>
      </c>
      <c r="R534" s="7">
        <v>2</v>
      </c>
      <c r="S534" s="4">
        <v>2</v>
      </c>
      <c r="T534" s="4">
        <v>1</v>
      </c>
      <c r="U534" s="16">
        <f t="shared" si="352"/>
        <v>30</v>
      </c>
    </row>
    <row r="535" spans="1:21" ht="14.1" customHeight="1" x14ac:dyDescent="0.25">
      <c r="A535" s="6">
        <v>259</v>
      </c>
      <c r="B535" s="19" t="s">
        <v>161</v>
      </c>
      <c r="C535" s="6">
        <v>76</v>
      </c>
      <c r="D535" s="6" t="s">
        <v>105</v>
      </c>
      <c r="E535" s="6">
        <v>80</v>
      </c>
      <c r="F535" s="7">
        <v>21</v>
      </c>
      <c r="G535" s="54">
        <v>4</v>
      </c>
      <c r="H535" s="54">
        <v>3</v>
      </c>
      <c r="I535" s="54">
        <v>2</v>
      </c>
      <c r="J535" s="54">
        <v>1</v>
      </c>
      <c r="K535" s="54">
        <f t="shared" si="348"/>
        <v>2</v>
      </c>
      <c r="L535" s="3">
        <v>2</v>
      </c>
      <c r="M535" s="3">
        <v>1</v>
      </c>
      <c r="N535" s="7">
        <v>0</v>
      </c>
      <c r="O535" s="7">
        <v>0</v>
      </c>
      <c r="P535" s="3">
        <f t="shared" si="349"/>
        <v>40</v>
      </c>
      <c r="Q535" s="7">
        <v>0</v>
      </c>
      <c r="R535" s="7">
        <v>4</v>
      </c>
      <c r="S535" s="4">
        <f t="shared" si="350"/>
        <v>4</v>
      </c>
      <c r="T535" s="4">
        <f t="shared" si="351"/>
        <v>2</v>
      </c>
      <c r="U535" s="16">
        <f t="shared" si="352"/>
        <v>80</v>
      </c>
    </row>
    <row r="536" spans="1:21" ht="14.1" customHeight="1" x14ac:dyDescent="0.25">
      <c r="A536" s="5">
        <v>259</v>
      </c>
      <c r="B536" s="19" t="s">
        <v>161</v>
      </c>
      <c r="C536" s="5">
        <v>77</v>
      </c>
      <c r="D536" s="5" t="s">
        <v>102</v>
      </c>
      <c r="E536" s="6">
        <v>40</v>
      </c>
      <c r="F536" s="3">
        <v>12</v>
      </c>
      <c r="G536" s="54">
        <v>2</v>
      </c>
      <c r="H536" s="54">
        <v>1</v>
      </c>
      <c r="I536" s="54">
        <v>0</v>
      </c>
      <c r="J536" s="54">
        <v>0</v>
      </c>
      <c r="K536" s="54">
        <f t="shared" si="348"/>
        <v>1</v>
      </c>
      <c r="L536" s="3">
        <v>2</v>
      </c>
      <c r="M536" s="3">
        <v>0</v>
      </c>
      <c r="N536" s="3">
        <v>0</v>
      </c>
      <c r="O536" s="3">
        <v>0</v>
      </c>
      <c r="P536" s="3">
        <f t="shared" si="349"/>
        <v>20</v>
      </c>
      <c r="Q536" s="3">
        <v>0</v>
      </c>
      <c r="R536" s="3">
        <v>2</v>
      </c>
      <c r="S536" s="4">
        <f t="shared" si="350"/>
        <v>2</v>
      </c>
      <c r="T536" s="4">
        <f t="shared" si="351"/>
        <v>1</v>
      </c>
      <c r="U536" s="16">
        <f t="shared" si="352"/>
        <v>40</v>
      </c>
    </row>
    <row r="537" spans="1:21" ht="14.1" customHeight="1" x14ac:dyDescent="0.25">
      <c r="A537" s="24"/>
      <c r="B537" s="22"/>
      <c r="C537" s="24"/>
      <c r="D537" s="24"/>
      <c r="E537" s="16">
        <f>+E533+E534+E535+E536</f>
        <v>190</v>
      </c>
      <c r="F537" s="16">
        <f t="shared" ref="F537:T537" si="353">+F533+F534+F535+F536</f>
        <v>52</v>
      </c>
      <c r="G537" s="16">
        <f t="shared" si="353"/>
        <v>9</v>
      </c>
      <c r="H537" s="16">
        <f t="shared" si="353"/>
        <v>7</v>
      </c>
      <c r="I537" s="16">
        <f t="shared" si="353"/>
        <v>3</v>
      </c>
      <c r="J537" s="16">
        <f t="shared" si="353"/>
        <v>1</v>
      </c>
      <c r="K537" s="16">
        <f t="shared" si="353"/>
        <v>5</v>
      </c>
      <c r="L537" s="16">
        <f t="shared" si="353"/>
        <v>7</v>
      </c>
      <c r="M537" s="16">
        <f t="shared" si="353"/>
        <v>1</v>
      </c>
      <c r="N537" s="16">
        <f t="shared" si="353"/>
        <v>0</v>
      </c>
      <c r="O537" s="16">
        <f t="shared" si="353"/>
        <v>0</v>
      </c>
      <c r="P537" s="16">
        <f t="shared" si="353"/>
        <v>95</v>
      </c>
      <c r="Q537" s="16">
        <f t="shared" si="353"/>
        <v>0</v>
      </c>
      <c r="R537" s="16">
        <f t="shared" si="353"/>
        <v>10</v>
      </c>
      <c r="S537" s="16">
        <f t="shared" si="353"/>
        <v>10</v>
      </c>
      <c r="T537" s="16">
        <f t="shared" si="353"/>
        <v>5</v>
      </c>
      <c r="U537" s="16">
        <f>+U533+U534+U535+U536</f>
        <v>190</v>
      </c>
    </row>
    <row r="538" spans="1:21" ht="14.1" customHeight="1" x14ac:dyDescent="0.25">
      <c r="A538" s="24"/>
      <c r="B538" s="22"/>
      <c r="C538" s="24"/>
      <c r="D538" s="24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 spans="1:21" ht="14.1" customHeight="1" x14ac:dyDescent="0.25">
      <c r="A539" s="5">
        <v>260</v>
      </c>
      <c r="B539" s="18" t="s">
        <v>162</v>
      </c>
      <c r="C539" s="5">
        <v>6</v>
      </c>
      <c r="D539" s="5" t="s">
        <v>98</v>
      </c>
      <c r="E539" s="5">
        <v>25</v>
      </c>
      <c r="F539" s="7">
        <v>7</v>
      </c>
      <c r="G539" s="54">
        <v>1</v>
      </c>
      <c r="H539" s="54">
        <v>1</v>
      </c>
      <c r="I539" s="54">
        <v>0</v>
      </c>
      <c r="J539" s="54">
        <v>0</v>
      </c>
      <c r="K539" s="54">
        <v>0</v>
      </c>
      <c r="L539" s="3">
        <v>1</v>
      </c>
      <c r="M539" s="3">
        <v>0</v>
      </c>
      <c r="N539" s="3">
        <v>0</v>
      </c>
      <c r="O539" s="3">
        <v>0</v>
      </c>
      <c r="P539" s="3">
        <v>13</v>
      </c>
      <c r="Q539" s="3">
        <v>0</v>
      </c>
      <c r="R539" s="3">
        <v>2</v>
      </c>
      <c r="S539" s="4">
        <v>1</v>
      </c>
      <c r="T539" s="4">
        <v>0</v>
      </c>
      <c r="U539" s="16">
        <f t="shared" ref="U539:U544" si="354">F539+G539+H539+I539+J539+K539+L539+M539+N539+O539+P539+Q539+R539</f>
        <v>25</v>
      </c>
    </row>
    <row r="540" spans="1:21" ht="14.1" customHeight="1" x14ac:dyDescent="0.25">
      <c r="A540" s="5">
        <v>260</v>
      </c>
      <c r="B540" s="18" t="s">
        <v>162</v>
      </c>
      <c r="C540" s="5">
        <v>56</v>
      </c>
      <c r="D540" s="5" t="s">
        <v>128</v>
      </c>
      <c r="E540" s="5">
        <v>25</v>
      </c>
      <c r="F540" s="7">
        <v>8</v>
      </c>
      <c r="G540" s="54">
        <v>1</v>
      </c>
      <c r="H540" s="54">
        <v>1</v>
      </c>
      <c r="I540" s="54">
        <v>0</v>
      </c>
      <c r="J540" s="54">
        <v>0</v>
      </c>
      <c r="K540" s="54">
        <v>0</v>
      </c>
      <c r="L540" s="3">
        <v>1</v>
      </c>
      <c r="M540" s="3">
        <v>0</v>
      </c>
      <c r="N540" s="3">
        <v>0</v>
      </c>
      <c r="O540" s="3">
        <v>0</v>
      </c>
      <c r="P540" s="3">
        <v>12</v>
      </c>
      <c r="Q540" s="3">
        <v>0</v>
      </c>
      <c r="R540" s="3">
        <v>2</v>
      </c>
      <c r="S540" s="4">
        <v>1</v>
      </c>
      <c r="T540" s="4">
        <v>0</v>
      </c>
      <c r="U540" s="16">
        <f t="shared" si="354"/>
        <v>25</v>
      </c>
    </row>
    <row r="541" spans="1:21" ht="14.1" customHeight="1" x14ac:dyDescent="0.25">
      <c r="A541" s="5">
        <v>260</v>
      </c>
      <c r="B541" s="18" t="s">
        <v>162</v>
      </c>
      <c r="C541" s="5">
        <v>57</v>
      </c>
      <c r="D541" s="5" t="s">
        <v>101</v>
      </c>
      <c r="E541" s="5">
        <v>30</v>
      </c>
      <c r="F541" s="7">
        <v>7</v>
      </c>
      <c r="G541" s="54">
        <v>2</v>
      </c>
      <c r="H541" s="54">
        <v>1</v>
      </c>
      <c r="I541" s="54">
        <v>0</v>
      </c>
      <c r="J541" s="54">
        <v>1</v>
      </c>
      <c r="K541" s="54">
        <v>0</v>
      </c>
      <c r="L541" s="3">
        <v>1</v>
      </c>
      <c r="M541" s="3">
        <v>1</v>
      </c>
      <c r="N541" s="7">
        <v>0</v>
      </c>
      <c r="O541" s="7">
        <v>0</v>
      </c>
      <c r="P541" s="3">
        <f t="shared" ref="P541:P544" si="355">E541/2</f>
        <v>15</v>
      </c>
      <c r="Q541" s="7">
        <v>0</v>
      </c>
      <c r="R541" s="7">
        <v>2</v>
      </c>
      <c r="S541" s="4">
        <v>2</v>
      </c>
      <c r="T541" s="4">
        <v>1</v>
      </c>
      <c r="U541" s="16">
        <f t="shared" si="354"/>
        <v>30</v>
      </c>
    </row>
    <row r="542" spans="1:21" ht="14.1" customHeight="1" x14ac:dyDescent="0.25">
      <c r="A542" s="5">
        <v>260</v>
      </c>
      <c r="B542" s="18" t="s">
        <v>162</v>
      </c>
      <c r="C542" s="5">
        <v>76</v>
      </c>
      <c r="D542" s="5" t="s">
        <v>105</v>
      </c>
      <c r="E542" s="5">
        <v>30</v>
      </c>
      <c r="F542" s="7">
        <v>9</v>
      </c>
      <c r="G542" s="54">
        <v>1</v>
      </c>
      <c r="H542" s="54">
        <v>1</v>
      </c>
      <c r="I542" s="54">
        <v>1</v>
      </c>
      <c r="J542" s="54">
        <v>0</v>
      </c>
      <c r="K542" s="54">
        <v>0</v>
      </c>
      <c r="L542" s="3">
        <v>1</v>
      </c>
      <c r="M542" s="3">
        <v>0</v>
      </c>
      <c r="N542" s="7">
        <v>0</v>
      </c>
      <c r="O542" s="7">
        <v>0</v>
      </c>
      <c r="P542" s="3">
        <f t="shared" si="355"/>
        <v>15</v>
      </c>
      <c r="Q542" s="7">
        <v>0</v>
      </c>
      <c r="R542" s="7">
        <v>2</v>
      </c>
      <c r="S542" s="4">
        <v>2</v>
      </c>
      <c r="T542" s="4">
        <v>1</v>
      </c>
      <c r="U542" s="16">
        <f t="shared" si="354"/>
        <v>30</v>
      </c>
    </row>
    <row r="543" spans="1:21" ht="14.1" customHeight="1" x14ac:dyDescent="0.25">
      <c r="A543" s="5">
        <v>260</v>
      </c>
      <c r="B543" s="18" t="s">
        <v>162</v>
      </c>
      <c r="C543" s="5">
        <v>77</v>
      </c>
      <c r="D543" s="5" t="s">
        <v>102</v>
      </c>
      <c r="E543" s="5">
        <v>40</v>
      </c>
      <c r="F543" s="3">
        <v>9</v>
      </c>
      <c r="G543" s="54">
        <v>2</v>
      </c>
      <c r="H543" s="54">
        <v>2</v>
      </c>
      <c r="I543" s="54">
        <v>1</v>
      </c>
      <c r="J543" s="54">
        <v>0</v>
      </c>
      <c r="K543" s="54">
        <f t="shared" ref="K543" si="356">P543*5/100</f>
        <v>1</v>
      </c>
      <c r="L543" s="3">
        <v>2</v>
      </c>
      <c r="M543" s="3">
        <v>1</v>
      </c>
      <c r="N543" s="3">
        <v>0</v>
      </c>
      <c r="O543" s="3">
        <v>0</v>
      </c>
      <c r="P543" s="3">
        <f t="shared" si="355"/>
        <v>20</v>
      </c>
      <c r="Q543" s="3">
        <v>0</v>
      </c>
      <c r="R543" s="3">
        <v>2</v>
      </c>
      <c r="S543" s="4">
        <f t="shared" ref="S543" si="357">P543*10%</f>
        <v>2</v>
      </c>
      <c r="T543" s="4">
        <f t="shared" ref="T543" si="358">P543*5/100</f>
        <v>1</v>
      </c>
      <c r="U543" s="16">
        <f t="shared" si="354"/>
        <v>40</v>
      </c>
    </row>
    <row r="544" spans="1:21" ht="14.1" customHeight="1" x14ac:dyDescent="0.25">
      <c r="A544" s="5">
        <v>260</v>
      </c>
      <c r="B544" s="18" t="s">
        <v>162</v>
      </c>
      <c r="C544" s="5">
        <v>90</v>
      </c>
      <c r="D544" s="5" t="s">
        <v>163</v>
      </c>
      <c r="E544" s="5">
        <v>30</v>
      </c>
      <c r="F544" s="7">
        <v>9</v>
      </c>
      <c r="G544" s="54">
        <v>1</v>
      </c>
      <c r="H544" s="54">
        <v>1</v>
      </c>
      <c r="I544" s="54">
        <v>0</v>
      </c>
      <c r="J544" s="54">
        <v>0</v>
      </c>
      <c r="K544" s="54">
        <v>1</v>
      </c>
      <c r="L544" s="3">
        <v>1</v>
      </c>
      <c r="M544" s="3">
        <v>0</v>
      </c>
      <c r="N544" s="7">
        <v>0</v>
      </c>
      <c r="O544" s="7">
        <v>0</v>
      </c>
      <c r="P544" s="3">
        <f t="shared" si="355"/>
        <v>15</v>
      </c>
      <c r="Q544" s="7">
        <v>0</v>
      </c>
      <c r="R544" s="7">
        <v>2</v>
      </c>
      <c r="S544" s="4">
        <v>2</v>
      </c>
      <c r="T544" s="4">
        <v>1</v>
      </c>
      <c r="U544" s="16">
        <f t="shared" si="354"/>
        <v>30</v>
      </c>
    </row>
    <row r="545" spans="1:21" ht="14.1" customHeight="1" x14ac:dyDescent="0.25">
      <c r="A545" s="5"/>
      <c r="B545" s="18"/>
      <c r="C545" s="5"/>
      <c r="D545" s="5"/>
      <c r="E545" s="16">
        <f>+E539+E540+E541+E542+E543+E544</f>
        <v>180</v>
      </c>
      <c r="F545" s="16">
        <f t="shared" ref="F545:U545" si="359">+F539+F540+F541+F542+F543+F544</f>
        <v>49</v>
      </c>
      <c r="G545" s="16">
        <f t="shared" si="359"/>
        <v>8</v>
      </c>
      <c r="H545" s="16">
        <f t="shared" si="359"/>
        <v>7</v>
      </c>
      <c r="I545" s="16">
        <f t="shared" si="359"/>
        <v>2</v>
      </c>
      <c r="J545" s="16">
        <f t="shared" si="359"/>
        <v>1</v>
      </c>
      <c r="K545" s="16">
        <f t="shared" si="359"/>
        <v>2</v>
      </c>
      <c r="L545" s="16">
        <f t="shared" si="359"/>
        <v>7</v>
      </c>
      <c r="M545" s="16">
        <f t="shared" si="359"/>
        <v>2</v>
      </c>
      <c r="N545" s="16">
        <f t="shared" si="359"/>
        <v>0</v>
      </c>
      <c r="O545" s="16">
        <f t="shared" si="359"/>
        <v>0</v>
      </c>
      <c r="P545" s="16">
        <f t="shared" si="359"/>
        <v>90</v>
      </c>
      <c r="Q545" s="16">
        <f t="shared" si="359"/>
        <v>0</v>
      </c>
      <c r="R545" s="16">
        <f t="shared" si="359"/>
        <v>12</v>
      </c>
      <c r="S545" s="16">
        <f t="shared" si="359"/>
        <v>10</v>
      </c>
      <c r="T545" s="16">
        <f t="shared" si="359"/>
        <v>4</v>
      </c>
      <c r="U545" s="16">
        <f t="shared" si="359"/>
        <v>180</v>
      </c>
    </row>
    <row r="546" spans="1:21" ht="14.1" customHeight="1" x14ac:dyDescent="0.25">
      <c r="A546" s="5"/>
      <c r="B546" s="18"/>
      <c r="C546" s="5"/>
      <c r="D546" s="5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 spans="1:21" ht="14.1" customHeight="1" x14ac:dyDescent="0.25">
      <c r="A547" s="7">
        <v>262</v>
      </c>
      <c r="B547" s="9" t="s">
        <v>164</v>
      </c>
      <c r="C547" s="7">
        <v>34</v>
      </c>
      <c r="D547" s="7" t="s">
        <v>99</v>
      </c>
      <c r="E547" s="7">
        <v>30</v>
      </c>
      <c r="F547" s="7">
        <v>9</v>
      </c>
      <c r="G547" s="54">
        <v>1</v>
      </c>
      <c r="H547" s="54">
        <v>1</v>
      </c>
      <c r="I547" s="54">
        <v>0</v>
      </c>
      <c r="J547" s="54">
        <v>0</v>
      </c>
      <c r="K547" s="54">
        <v>1</v>
      </c>
      <c r="L547" s="3">
        <v>1</v>
      </c>
      <c r="M547" s="3">
        <v>0</v>
      </c>
      <c r="N547" s="7">
        <v>0</v>
      </c>
      <c r="O547" s="7">
        <v>0</v>
      </c>
      <c r="P547" s="3">
        <f t="shared" ref="P547:P556" si="360">E547/2</f>
        <v>15</v>
      </c>
      <c r="Q547" s="7">
        <v>0</v>
      </c>
      <c r="R547" s="7">
        <v>2</v>
      </c>
      <c r="S547" s="4">
        <v>2</v>
      </c>
      <c r="T547" s="4">
        <v>1</v>
      </c>
      <c r="U547" s="16">
        <f t="shared" ref="U547:U556" si="361">F547+G547+H547+I547+J547+K547+L547+M547+N547+O547+P547+Q547+R547</f>
        <v>30</v>
      </c>
    </row>
    <row r="548" spans="1:21" ht="14.1" customHeight="1" x14ac:dyDescent="0.25">
      <c r="A548" s="7">
        <v>262</v>
      </c>
      <c r="B548" s="9" t="s">
        <v>164</v>
      </c>
      <c r="C548" s="7">
        <v>43</v>
      </c>
      <c r="D548" s="7" t="s">
        <v>113</v>
      </c>
      <c r="E548" s="7">
        <v>30</v>
      </c>
      <c r="F548" s="3">
        <v>8</v>
      </c>
      <c r="G548" s="54">
        <v>2</v>
      </c>
      <c r="H548" s="54">
        <v>1</v>
      </c>
      <c r="I548" s="54">
        <v>0</v>
      </c>
      <c r="J548" s="54">
        <v>0</v>
      </c>
      <c r="K548" s="54">
        <v>1</v>
      </c>
      <c r="L548" s="3">
        <v>1</v>
      </c>
      <c r="M548" s="3">
        <v>0</v>
      </c>
      <c r="N548" s="3">
        <v>0</v>
      </c>
      <c r="O548" s="3">
        <v>0</v>
      </c>
      <c r="P548" s="3">
        <f t="shared" si="360"/>
        <v>15</v>
      </c>
      <c r="Q548" s="3">
        <v>0</v>
      </c>
      <c r="R548" s="3">
        <v>2</v>
      </c>
      <c r="S548" s="4">
        <v>2</v>
      </c>
      <c r="T548" s="4">
        <v>1</v>
      </c>
      <c r="U548" s="16">
        <f t="shared" si="361"/>
        <v>30</v>
      </c>
    </row>
    <row r="549" spans="1:21" ht="14.1" customHeight="1" x14ac:dyDescent="0.25">
      <c r="A549" s="7">
        <v>262</v>
      </c>
      <c r="B549" s="9" t="s">
        <v>164</v>
      </c>
      <c r="C549" s="7">
        <v>56</v>
      </c>
      <c r="D549" s="7" t="s">
        <v>128</v>
      </c>
      <c r="E549" s="7">
        <v>40</v>
      </c>
      <c r="F549" s="3">
        <v>11</v>
      </c>
      <c r="G549" s="54">
        <v>2</v>
      </c>
      <c r="H549" s="54">
        <v>2</v>
      </c>
      <c r="I549" s="54">
        <v>0</v>
      </c>
      <c r="J549" s="54">
        <v>0</v>
      </c>
      <c r="K549" s="54">
        <f t="shared" ref="K549:K555" si="362">P549*5/100</f>
        <v>1</v>
      </c>
      <c r="L549" s="3">
        <v>2</v>
      </c>
      <c r="M549" s="3">
        <v>0</v>
      </c>
      <c r="N549" s="3">
        <v>0</v>
      </c>
      <c r="O549" s="3">
        <v>0</v>
      </c>
      <c r="P549" s="3">
        <f t="shared" si="360"/>
        <v>20</v>
      </c>
      <c r="Q549" s="3">
        <v>0</v>
      </c>
      <c r="R549" s="3">
        <v>2</v>
      </c>
      <c r="S549" s="4">
        <f t="shared" ref="S549:S555" si="363">P549*10%</f>
        <v>2</v>
      </c>
      <c r="T549" s="4">
        <f t="shared" ref="T549:T555" si="364">P549*5/100</f>
        <v>1</v>
      </c>
      <c r="U549" s="16">
        <f t="shared" si="361"/>
        <v>40</v>
      </c>
    </row>
    <row r="550" spans="1:21" ht="14.1" customHeight="1" x14ac:dyDescent="0.25">
      <c r="A550" s="5">
        <v>262</v>
      </c>
      <c r="B550" s="19" t="s">
        <v>164</v>
      </c>
      <c r="C550" s="5">
        <v>57</v>
      </c>
      <c r="D550" s="5" t="s">
        <v>101</v>
      </c>
      <c r="E550" s="6">
        <v>48</v>
      </c>
      <c r="F550" s="3">
        <v>13</v>
      </c>
      <c r="G550" s="54">
        <v>2</v>
      </c>
      <c r="H550" s="54">
        <v>2</v>
      </c>
      <c r="I550" s="54">
        <v>1</v>
      </c>
      <c r="J550" s="54">
        <v>0</v>
      </c>
      <c r="K550" s="54">
        <v>1</v>
      </c>
      <c r="L550" s="3">
        <v>2</v>
      </c>
      <c r="M550" s="3">
        <v>1</v>
      </c>
      <c r="N550" s="3">
        <v>0</v>
      </c>
      <c r="O550" s="3">
        <v>0</v>
      </c>
      <c r="P550" s="3">
        <f t="shared" si="360"/>
        <v>24</v>
      </c>
      <c r="Q550" s="3">
        <v>0</v>
      </c>
      <c r="R550" s="3">
        <v>2</v>
      </c>
      <c r="S550" s="4">
        <v>2</v>
      </c>
      <c r="T550" s="4">
        <v>1</v>
      </c>
      <c r="U550" s="16">
        <f t="shared" si="361"/>
        <v>48</v>
      </c>
    </row>
    <row r="551" spans="1:21" ht="14.1" customHeight="1" x14ac:dyDescent="0.25">
      <c r="A551" s="5">
        <v>262</v>
      </c>
      <c r="B551" s="19" t="s">
        <v>164</v>
      </c>
      <c r="C551" s="5">
        <v>76</v>
      </c>
      <c r="D551" s="5" t="s">
        <v>105</v>
      </c>
      <c r="E551" s="6">
        <v>48</v>
      </c>
      <c r="F551" s="3">
        <v>14</v>
      </c>
      <c r="G551" s="54">
        <v>2</v>
      </c>
      <c r="H551" s="54">
        <v>2</v>
      </c>
      <c r="I551" s="54">
        <v>0</v>
      </c>
      <c r="J551" s="54">
        <v>0</v>
      </c>
      <c r="K551" s="54">
        <v>1</v>
      </c>
      <c r="L551" s="3">
        <v>2</v>
      </c>
      <c r="M551" s="3">
        <v>1</v>
      </c>
      <c r="N551" s="3">
        <v>0</v>
      </c>
      <c r="O551" s="3">
        <v>0</v>
      </c>
      <c r="P551" s="3">
        <f t="shared" si="360"/>
        <v>24</v>
      </c>
      <c r="Q551" s="3">
        <v>0</v>
      </c>
      <c r="R551" s="3">
        <v>2</v>
      </c>
      <c r="S551" s="4">
        <v>2</v>
      </c>
      <c r="T551" s="4">
        <v>1</v>
      </c>
      <c r="U551" s="16">
        <f t="shared" si="361"/>
        <v>48</v>
      </c>
    </row>
    <row r="552" spans="1:21" ht="14.1" customHeight="1" x14ac:dyDescent="0.25">
      <c r="A552" s="5">
        <v>262</v>
      </c>
      <c r="B552" s="19" t="s">
        <v>164</v>
      </c>
      <c r="C552" s="5">
        <v>77</v>
      </c>
      <c r="D552" s="5" t="s">
        <v>102</v>
      </c>
      <c r="E552" s="6">
        <v>60</v>
      </c>
      <c r="F552" s="7">
        <v>16</v>
      </c>
      <c r="G552" s="54">
        <v>3</v>
      </c>
      <c r="H552" s="54">
        <v>2</v>
      </c>
      <c r="I552" s="54">
        <v>1</v>
      </c>
      <c r="J552" s="54">
        <v>1</v>
      </c>
      <c r="K552" s="54">
        <v>2</v>
      </c>
      <c r="L552" s="3">
        <v>2</v>
      </c>
      <c r="M552" s="3">
        <v>1</v>
      </c>
      <c r="N552" s="7">
        <v>0</v>
      </c>
      <c r="O552" s="3">
        <v>0</v>
      </c>
      <c r="P552" s="3">
        <f t="shared" si="360"/>
        <v>30</v>
      </c>
      <c r="Q552" s="3">
        <v>0</v>
      </c>
      <c r="R552" s="3">
        <v>2</v>
      </c>
      <c r="S552" s="4">
        <f t="shared" si="363"/>
        <v>3</v>
      </c>
      <c r="T552" s="4">
        <v>1</v>
      </c>
      <c r="U552" s="16">
        <f t="shared" si="361"/>
        <v>60</v>
      </c>
    </row>
    <row r="553" spans="1:21" ht="14.1" customHeight="1" x14ac:dyDescent="0.25">
      <c r="A553" s="5">
        <v>262</v>
      </c>
      <c r="B553" s="19" t="s">
        <v>164</v>
      </c>
      <c r="C553" s="5">
        <v>6</v>
      </c>
      <c r="D553" s="5" t="s">
        <v>98</v>
      </c>
      <c r="E553" s="6">
        <v>30</v>
      </c>
      <c r="F553" s="7">
        <v>9</v>
      </c>
      <c r="G553" s="54">
        <v>1</v>
      </c>
      <c r="H553" s="54">
        <v>1</v>
      </c>
      <c r="I553" s="54">
        <v>0</v>
      </c>
      <c r="J553" s="54">
        <v>0</v>
      </c>
      <c r="K553" s="54">
        <v>1</v>
      </c>
      <c r="L553" s="3">
        <v>1</v>
      </c>
      <c r="M553" s="3">
        <v>0</v>
      </c>
      <c r="N553" s="7">
        <v>0</v>
      </c>
      <c r="O553" s="7">
        <v>0</v>
      </c>
      <c r="P553" s="3">
        <f t="shared" si="360"/>
        <v>15</v>
      </c>
      <c r="Q553" s="7">
        <v>0</v>
      </c>
      <c r="R553" s="3">
        <v>2</v>
      </c>
      <c r="S553" s="4">
        <v>2</v>
      </c>
      <c r="T553" s="4">
        <v>1</v>
      </c>
      <c r="U553" s="16">
        <f t="shared" si="361"/>
        <v>30</v>
      </c>
    </row>
    <row r="554" spans="1:21" ht="14.1" customHeight="1" x14ac:dyDescent="0.25">
      <c r="A554" s="5">
        <v>262</v>
      </c>
      <c r="B554" s="19" t="s">
        <v>164</v>
      </c>
      <c r="C554" s="7">
        <v>32</v>
      </c>
      <c r="D554" s="7" t="s">
        <v>136</v>
      </c>
      <c r="E554" s="6">
        <v>25</v>
      </c>
      <c r="F554" s="7">
        <v>6</v>
      </c>
      <c r="G554" s="54">
        <v>1</v>
      </c>
      <c r="H554" s="54">
        <v>1</v>
      </c>
      <c r="I554" s="54">
        <v>1</v>
      </c>
      <c r="J554" s="54">
        <v>0</v>
      </c>
      <c r="K554" s="54">
        <v>0</v>
      </c>
      <c r="L554" s="3">
        <v>1</v>
      </c>
      <c r="M554" s="3">
        <v>0</v>
      </c>
      <c r="N554" s="7">
        <v>0</v>
      </c>
      <c r="O554" s="7">
        <v>0</v>
      </c>
      <c r="P554" s="3">
        <v>13</v>
      </c>
      <c r="Q554" s="7">
        <v>0</v>
      </c>
      <c r="R554" s="3">
        <v>2</v>
      </c>
      <c r="S554" s="4">
        <v>1</v>
      </c>
      <c r="T554" s="4">
        <v>1</v>
      </c>
      <c r="U554" s="16">
        <f t="shared" si="361"/>
        <v>25</v>
      </c>
    </row>
    <row r="555" spans="1:21" ht="14.1" customHeight="1" x14ac:dyDescent="0.25">
      <c r="A555" s="5">
        <v>262</v>
      </c>
      <c r="B555" s="19" t="s">
        <v>164</v>
      </c>
      <c r="C555" s="7">
        <v>75</v>
      </c>
      <c r="D555" s="7" t="s">
        <v>118</v>
      </c>
      <c r="E555" s="6">
        <v>40</v>
      </c>
      <c r="F555" s="7">
        <v>11</v>
      </c>
      <c r="G555" s="54">
        <v>2</v>
      </c>
      <c r="H555" s="54">
        <v>2</v>
      </c>
      <c r="I555" s="54">
        <v>0</v>
      </c>
      <c r="J555" s="54">
        <v>0</v>
      </c>
      <c r="K555" s="54">
        <f t="shared" si="362"/>
        <v>1</v>
      </c>
      <c r="L555" s="3">
        <v>2</v>
      </c>
      <c r="M555" s="3">
        <v>0</v>
      </c>
      <c r="N555" s="7">
        <v>0</v>
      </c>
      <c r="O555" s="7">
        <v>0</v>
      </c>
      <c r="P555" s="3">
        <f t="shared" si="360"/>
        <v>20</v>
      </c>
      <c r="Q555" s="7">
        <v>0</v>
      </c>
      <c r="R555" s="3">
        <v>2</v>
      </c>
      <c r="S555" s="4">
        <f t="shared" si="363"/>
        <v>2</v>
      </c>
      <c r="T555" s="4">
        <f t="shared" si="364"/>
        <v>1</v>
      </c>
      <c r="U555" s="16">
        <f t="shared" si="361"/>
        <v>40</v>
      </c>
    </row>
    <row r="556" spans="1:21" ht="14.1" customHeight="1" x14ac:dyDescent="0.25">
      <c r="A556" s="5">
        <v>262</v>
      </c>
      <c r="B556" s="19" t="s">
        <v>164</v>
      </c>
      <c r="C556" s="5">
        <v>87</v>
      </c>
      <c r="D556" s="5" t="s">
        <v>107</v>
      </c>
      <c r="E556" s="6">
        <v>48</v>
      </c>
      <c r="F556" s="3">
        <v>13</v>
      </c>
      <c r="G556" s="54">
        <v>2</v>
      </c>
      <c r="H556" s="54">
        <v>2</v>
      </c>
      <c r="I556" s="54">
        <v>1</v>
      </c>
      <c r="J556" s="54">
        <v>0</v>
      </c>
      <c r="K556" s="54">
        <v>1</v>
      </c>
      <c r="L556" s="3">
        <v>2</v>
      </c>
      <c r="M556" s="3">
        <v>1</v>
      </c>
      <c r="N556" s="3">
        <v>0</v>
      </c>
      <c r="O556" s="7">
        <v>0</v>
      </c>
      <c r="P556" s="3">
        <f t="shared" si="360"/>
        <v>24</v>
      </c>
      <c r="Q556" s="3">
        <v>0</v>
      </c>
      <c r="R556" s="3">
        <v>2</v>
      </c>
      <c r="S556" s="4">
        <v>2</v>
      </c>
      <c r="T556" s="4">
        <v>1</v>
      </c>
      <c r="U556" s="16">
        <f t="shared" si="361"/>
        <v>48</v>
      </c>
    </row>
    <row r="557" spans="1:21" ht="14.1" customHeight="1" x14ac:dyDescent="0.25">
      <c r="A557" s="5"/>
      <c r="B557" s="19"/>
      <c r="C557" s="5"/>
      <c r="D557" s="5"/>
      <c r="E557" s="16">
        <f>+E547+E548+E549+E550+E551+E552+E553+E554+E555+E556</f>
        <v>399</v>
      </c>
      <c r="F557" s="16">
        <f t="shared" ref="F557:U557" si="365">+F547+F548+F549+F550+F551+F552+F553+F554+F555+F556</f>
        <v>110</v>
      </c>
      <c r="G557" s="16">
        <f t="shared" si="365"/>
        <v>18</v>
      </c>
      <c r="H557" s="16">
        <f t="shared" si="365"/>
        <v>16</v>
      </c>
      <c r="I557" s="16">
        <f t="shared" si="365"/>
        <v>4</v>
      </c>
      <c r="J557" s="16">
        <f t="shared" si="365"/>
        <v>1</v>
      </c>
      <c r="K557" s="16">
        <f t="shared" si="365"/>
        <v>10</v>
      </c>
      <c r="L557" s="16">
        <f t="shared" si="365"/>
        <v>16</v>
      </c>
      <c r="M557" s="16">
        <f t="shared" si="365"/>
        <v>4</v>
      </c>
      <c r="N557" s="16">
        <f t="shared" si="365"/>
        <v>0</v>
      </c>
      <c r="O557" s="16">
        <f t="shared" si="365"/>
        <v>0</v>
      </c>
      <c r="P557" s="16">
        <f t="shared" si="365"/>
        <v>200</v>
      </c>
      <c r="Q557" s="16">
        <f t="shared" si="365"/>
        <v>0</v>
      </c>
      <c r="R557" s="16">
        <f t="shared" si="365"/>
        <v>20</v>
      </c>
      <c r="S557" s="16">
        <f t="shared" si="365"/>
        <v>20</v>
      </c>
      <c r="T557" s="16">
        <f t="shared" si="365"/>
        <v>10</v>
      </c>
      <c r="U557" s="16">
        <f t="shared" si="365"/>
        <v>399</v>
      </c>
    </row>
    <row r="558" spans="1:21" ht="14.1" customHeight="1" x14ac:dyDescent="0.25">
      <c r="A558" s="5"/>
      <c r="B558" s="19"/>
      <c r="C558" s="5"/>
      <c r="D558" s="5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1:21" ht="14.1" customHeight="1" x14ac:dyDescent="0.25">
      <c r="A559" s="6">
        <v>263</v>
      </c>
      <c r="B559" s="19" t="s">
        <v>165</v>
      </c>
      <c r="C559" s="6">
        <v>6</v>
      </c>
      <c r="D559" s="6" t="s">
        <v>98</v>
      </c>
      <c r="E559" s="6">
        <v>30</v>
      </c>
      <c r="F559" s="7">
        <v>8</v>
      </c>
      <c r="G559" s="54">
        <v>1</v>
      </c>
      <c r="H559" s="54">
        <v>1</v>
      </c>
      <c r="I559" s="54">
        <v>1</v>
      </c>
      <c r="J559" s="7">
        <v>1</v>
      </c>
      <c r="K559" s="54">
        <v>0</v>
      </c>
      <c r="L559" s="3">
        <v>1</v>
      </c>
      <c r="M559" s="3">
        <v>0</v>
      </c>
      <c r="N559" s="7">
        <v>0</v>
      </c>
      <c r="O559" s="7">
        <v>0</v>
      </c>
      <c r="P559" s="3">
        <f t="shared" ref="P559:P565" si="366">E559/2</f>
        <v>15</v>
      </c>
      <c r="Q559" s="7">
        <v>0</v>
      </c>
      <c r="R559" s="7">
        <v>2</v>
      </c>
      <c r="S559" s="4">
        <v>2</v>
      </c>
      <c r="T559" s="4">
        <v>1</v>
      </c>
      <c r="U559" s="16">
        <f t="shared" ref="U559:U565" si="367">F559+G559+H559+I559+J559+K559+L559+M559+N559+O559+P559+Q559+R559</f>
        <v>30</v>
      </c>
    </row>
    <row r="560" spans="1:21" ht="14.1" customHeight="1" x14ac:dyDescent="0.25">
      <c r="A560" s="6">
        <v>263</v>
      </c>
      <c r="B560" s="19" t="s">
        <v>165</v>
      </c>
      <c r="C560" s="6">
        <v>56</v>
      </c>
      <c r="D560" s="6" t="s">
        <v>128</v>
      </c>
      <c r="E560" s="6">
        <v>25</v>
      </c>
      <c r="F560" s="7">
        <v>7</v>
      </c>
      <c r="G560" s="54">
        <v>1</v>
      </c>
      <c r="H560" s="54">
        <v>1</v>
      </c>
      <c r="I560" s="54">
        <v>0</v>
      </c>
      <c r="J560" s="54">
        <v>0</v>
      </c>
      <c r="K560" s="54">
        <v>0</v>
      </c>
      <c r="L560" s="3">
        <v>1</v>
      </c>
      <c r="M560" s="3">
        <v>0</v>
      </c>
      <c r="N560" s="7">
        <v>0</v>
      </c>
      <c r="O560" s="3">
        <v>0</v>
      </c>
      <c r="P560" s="3">
        <v>13</v>
      </c>
      <c r="Q560" s="3">
        <v>0</v>
      </c>
      <c r="R560" s="3">
        <v>2</v>
      </c>
      <c r="S560" s="4">
        <v>1</v>
      </c>
      <c r="T560" s="4">
        <v>0</v>
      </c>
      <c r="U560" s="16">
        <f t="shared" si="367"/>
        <v>25</v>
      </c>
    </row>
    <row r="561" spans="1:21" ht="14.1" customHeight="1" x14ac:dyDescent="0.25">
      <c r="A561" s="6">
        <v>263</v>
      </c>
      <c r="B561" s="19" t="s">
        <v>165</v>
      </c>
      <c r="C561" s="6">
        <v>57</v>
      </c>
      <c r="D561" s="6" t="s">
        <v>101</v>
      </c>
      <c r="E561" s="6">
        <v>40</v>
      </c>
      <c r="F561" s="3">
        <v>13</v>
      </c>
      <c r="G561" s="54">
        <v>2</v>
      </c>
      <c r="H561" s="54">
        <v>1</v>
      </c>
      <c r="I561" s="54">
        <v>0</v>
      </c>
      <c r="J561" s="54">
        <v>0</v>
      </c>
      <c r="K561" s="54">
        <f t="shared" ref="K561:K565" si="368">P561*5/100</f>
        <v>1</v>
      </c>
      <c r="L561" s="3">
        <v>1</v>
      </c>
      <c r="M561" s="3">
        <v>0</v>
      </c>
      <c r="N561" s="7">
        <v>0</v>
      </c>
      <c r="O561" s="3">
        <v>0</v>
      </c>
      <c r="P561" s="3">
        <f t="shared" si="366"/>
        <v>20</v>
      </c>
      <c r="Q561" s="3">
        <v>0</v>
      </c>
      <c r="R561" s="3">
        <v>2</v>
      </c>
      <c r="S561" s="4">
        <f t="shared" ref="S561:S565" si="369">P561*10%</f>
        <v>2</v>
      </c>
      <c r="T561" s="4">
        <f t="shared" ref="T561:T565" si="370">P561*5/100</f>
        <v>1</v>
      </c>
      <c r="U561" s="16">
        <f t="shared" si="367"/>
        <v>40</v>
      </c>
    </row>
    <row r="562" spans="1:21" ht="14.1" customHeight="1" x14ac:dyDescent="0.25">
      <c r="A562" s="6">
        <v>263</v>
      </c>
      <c r="B562" s="19" t="s">
        <v>165</v>
      </c>
      <c r="C562" s="6">
        <v>76</v>
      </c>
      <c r="D562" s="6" t="s">
        <v>105</v>
      </c>
      <c r="E562" s="6">
        <v>40</v>
      </c>
      <c r="F562" s="3">
        <v>9</v>
      </c>
      <c r="G562" s="54">
        <v>2</v>
      </c>
      <c r="H562" s="54">
        <v>2</v>
      </c>
      <c r="I562" s="54">
        <v>1</v>
      </c>
      <c r="J562" s="54">
        <v>0</v>
      </c>
      <c r="K562" s="54">
        <f t="shared" si="368"/>
        <v>1</v>
      </c>
      <c r="L562" s="3">
        <v>2</v>
      </c>
      <c r="M562" s="3">
        <v>1</v>
      </c>
      <c r="N562" s="7">
        <v>0</v>
      </c>
      <c r="O562" s="7">
        <v>0</v>
      </c>
      <c r="P562" s="3">
        <f t="shared" si="366"/>
        <v>20</v>
      </c>
      <c r="Q562" s="3">
        <v>0</v>
      </c>
      <c r="R562" s="3">
        <v>2</v>
      </c>
      <c r="S562" s="4">
        <f t="shared" si="369"/>
        <v>2</v>
      </c>
      <c r="T562" s="4">
        <f t="shared" si="370"/>
        <v>1</v>
      </c>
      <c r="U562" s="16">
        <f t="shared" si="367"/>
        <v>40</v>
      </c>
    </row>
    <row r="563" spans="1:21" ht="14.1" customHeight="1" x14ac:dyDescent="0.25">
      <c r="A563" s="6">
        <v>263</v>
      </c>
      <c r="B563" s="19" t="s">
        <v>165</v>
      </c>
      <c r="C563" s="5">
        <v>15</v>
      </c>
      <c r="D563" s="5" t="s">
        <v>196</v>
      </c>
      <c r="E563" s="6">
        <v>24</v>
      </c>
      <c r="F563" s="3">
        <v>6</v>
      </c>
      <c r="G563" s="54">
        <v>1</v>
      </c>
      <c r="H563" s="54">
        <v>1</v>
      </c>
      <c r="I563" s="54">
        <v>0</v>
      </c>
      <c r="J563" s="54">
        <v>0</v>
      </c>
      <c r="K563" s="54">
        <v>1</v>
      </c>
      <c r="L563" s="3">
        <v>1</v>
      </c>
      <c r="M563" s="3">
        <v>0</v>
      </c>
      <c r="N563" s="7">
        <v>0</v>
      </c>
      <c r="O563" s="7">
        <v>0</v>
      </c>
      <c r="P563" s="3">
        <f t="shared" si="366"/>
        <v>12</v>
      </c>
      <c r="Q563" s="7">
        <v>0</v>
      </c>
      <c r="R563" s="3">
        <v>2</v>
      </c>
      <c r="S563" s="4">
        <v>1</v>
      </c>
      <c r="T563" s="4">
        <v>1</v>
      </c>
      <c r="U563" s="16">
        <f t="shared" si="367"/>
        <v>24</v>
      </c>
    </row>
    <row r="564" spans="1:21" ht="14.1" customHeight="1" x14ac:dyDescent="0.25">
      <c r="A564" s="6">
        <v>263</v>
      </c>
      <c r="B564" s="19" t="s">
        <v>165</v>
      </c>
      <c r="C564" s="6">
        <v>37</v>
      </c>
      <c r="D564" s="6" t="s">
        <v>197</v>
      </c>
      <c r="E564" s="6">
        <v>24</v>
      </c>
      <c r="F564" s="3">
        <v>6</v>
      </c>
      <c r="G564" s="54">
        <v>1</v>
      </c>
      <c r="H564" s="54">
        <v>1</v>
      </c>
      <c r="I564" s="54">
        <v>0</v>
      </c>
      <c r="J564" s="54">
        <v>0</v>
      </c>
      <c r="K564" s="54">
        <v>1</v>
      </c>
      <c r="L564" s="3">
        <v>1</v>
      </c>
      <c r="M564" s="3">
        <v>0</v>
      </c>
      <c r="N564" s="7">
        <v>0</v>
      </c>
      <c r="O564" s="7">
        <v>0</v>
      </c>
      <c r="P564" s="3">
        <f t="shared" si="366"/>
        <v>12</v>
      </c>
      <c r="Q564" s="7">
        <v>0</v>
      </c>
      <c r="R564" s="3">
        <v>2</v>
      </c>
      <c r="S564" s="4">
        <v>1</v>
      </c>
      <c r="T564" s="4">
        <v>1</v>
      </c>
      <c r="U564" s="16">
        <f t="shared" si="367"/>
        <v>24</v>
      </c>
    </row>
    <row r="565" spans="1:21" ht="14.1" customHeight="1" x14ac:dyDescent="0.25">
      <c r="A565" s="6">
        <v>263</v>
      </c>
      <c r="B565" s="19" t="s">
        <v>165</v>
      </c>
      <c r="C565" s="6">
        <v>77</v>
      </c>
      <c r="D565" s="6" t="s">
        <v>102</v>
      </c>
      <c r="E565" s="6">
        <v>40</v>
      </c>
      <c r="F565" s="3">
        <v>9</v>
      </c>
      <c r="G565" s="54">
        <v>2</v>
      </c>
      <c r="H565" s="54">
        <v>2</v>
      </c>
      <c r="I565" s="54">
        <v>1</v>
      </c>
      <c r="J565" s="54">
        <v>0</v>
      </c>
      <c r="K565" s="54">
        <f t="shared" si="368"/>
        <v>1</v>
      </c>
      <c r="L565" s="3">
        <v>2</v>
      </c>
      <c r="M565" s="3">
        <v>1</v>
      </c>
      <c r="N565" s="7">
        <v>0</v>
      </c>
      <c r="O565" s="7">
        <v>0</v>
      </c>
      <c r="P565" s="3">
        <f t="shared" si="366"/>
        <v>20</v>
      </c>
      <c r="Q565" s="3">
        <v>0</v>
      </c>
      <c r="R565" s="3">
        <v>2</v>
      </c>
      <c r="S565" s="4">
        <f t="shared" si="369"/>
        <v>2</v>
      </c>
      <c r="T565" s="4">
        <f t="shared" si="370"/>
        <v>1</v>
      </c>
      <c r="U565" s="16">
        <f t="shared" si="367"/>
        <v>40</v>
      </c>
    </row>
    <row r="566" spans="1:21" ht="14.1" customHeight="1" x14ac:dyDescent="0.25">
      <c r="A566" s="6"/>
      <c r="B566" s="19"/>
      <c r="C566" s="6"/>
      <c r="D566" s="6"/>
      <c r="E566" s="16">
        <f>+E559+E560+E561+E562+E563+E564+E565</f>
        <v>223</v>
      </c>
      <c r="F566" s="16">
        <f t="shared" ref="F566:U566" si="371">+F559+F560+F561+F562+F563+F564+F565</f>
        <v>58</v>
      </c>
      <c r="G566" s="16">
        <f t="shared" si="371"/>
        <v>10</v>
      </c>
      <c r="H566" s="16">
        <f t="shared" si="371"/>
        <v>9</v>
      </c>
      <c r="I566" s="16">
        <f t="shared" si="371"/>
        <v>3</v>
      </c>
      <c r="J566" s="16">
        <f t="shared" si="371"/>
        <v>1</v>
      </c>
      <c r="K566" s="16">
        <f t="shared" si="371"/>
        <v>5</v>
      </c>
      <c r="L566" s="16">
        <f t="shared" si="371"/>
        <v>9</v>
      </c>
      <c r="M566" s="16">
        <f t="shared" si="371"/>
        <v>2</v>
      </c>
      <c r="N566" s="16">
        <f t="shared" si="371"/>
        <v>0</v>
      </c>
      <c r="O566" s="16">
        <f t="shared" si="371"/>
        <v>0</v>
      </c>
      <c r="P566" s="16">
        <f t="shared" si="371"/>
        <v>112</v>
      </c>
      <c r="Q566" s="16">
        <f t="shared" si="371"/>
        <v>0</v>
      </c>
      <c r="R566" s="16">
        <f t="shared" si="371"/>
        <v>14</v>
      </c>
      <c r="S566" s="16">
        <f t="shared" si="371"/>
        <v>11</v>
      </c>
      <c r="T566" s="16">
        <f t="shared" si="371"/>
        <v>6</v>
      </c>
      <c r="U566" s="16">
        <f t="shared" si="371"/>
        <v>223</v>
      </c>
    </row>
    <row r="567" spans="1:21" ht="14.1" customHeight="1" x14ac:dyDescent="0.25">
      <c r="A567" s="6"/>
      <c r="B567" s="19"/>
      <c r="C567" s="6"/>
      <c r="D567" s="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</row>
    <row r="568" spans="1:21" ht="14.1" customHeight="1" x14ac:dyDescent="0.25">
      <c r="A568" s="7">
        <v>264</v>
      </c>
      <c r="B568" s="9" t="s">
        <v>166</v>
      </c>
      <c r="C568" s="7">
        <v>32</v>
      </c>
      <c r="D568" s="7" t="s">
        <v>136</v>
      </c>
      <c r="E568" s="7">
        <v>25</v>
      </c>
      <c r="F568" s="3">
        <v>8</v>
      </c>
      <c r="G568" s="54">
        <v>1</v>
      </c>
      <c r="H568" s="54">
        <v>1</v>
      </c>
      <c r="I568" s="54">
        <v>0</v>
      </c>
      <c r="J568" s="54">
        <v>0</v>
      </c>
      <c r="K568" s="54">
        <v>0</v>
      </c>
      <c r="L568" s="3">
        <v>1</v>
      </c>
      <c r="M568" s="3">
        <v>0</v>
      </c>
      <c r="N568" s="3">
        <v>0</v>
      </c>
      <c r="O568" s="3">
        <v>0</v>
      </c>
      <c r="P568" s="3">
        <v>12</v>
      </c>
      <c r="Q568" s="3">
        <v>0</v>
      </c>
      <c r="R568" s="3">
        <v>2</v>
      </c>
      <c r="S568" s="4">
        <v>1</v>
      </c>
      <c r="T568" s="4">
        <v>1</v>
      </c>
      <c r="U568" s="16">
        <f t="shared" ref="U568:U571" si="372">F568+G568+H568+I568+J568+K568+L568+M568+N568+O568+P568+Q568+R568</f>
        <v>25</v>
      </c>
    </row>
    <row r="569" spans="1:21" ht="14.1" customHeight="1" x14ac:dyDescent="0.25">
      <c r="A569" s="7">
        <v>264</v>
      </c>
      <c r="B569" s="9" t="s">
        <v>166</v>
      </c>
      <c r="C569" s="7">
        <v>57</v>
      </c>
      <c r="D569" s="7" t="s">
        <v>101</v>
      </c>
      <c r="E569" s="7">
        <v>35</v>
      </c>
      <c r="F569" s="7">
        <v>11</v>
      </c>
      <c r="G569" s="54">
        <v>1</v>
      </c>
      <c r="H569" s="54">
        <v>1</v>
      </c>
      <c r="I569" s="54">
        <v>0</v>
      </c>
      <c r="J569" s="54">
        <v>0</v>
      </c>
      <c r="K569" s="54">
        <v>1</v>
      </c>
      <c r="L569" s="3">
        <v>1</v>
      </c>
      <c r="M569" s="3">
        <v>0</v>
      </c>
      <c r="N569" s="7">
        <v>0</v>
      </c>
      <c r="O569" s="7">
        <v>0</v>
      </c>
      <c r="P569" s="3">
        <v>18</v>
      </c>
      <c r="Q569" s="7">
        <v>0</v>
      </c>
      <c r="R569" s="7">
        <v>2</v>
      </c>
      <c r="S569" s="4">
        <v>2</v>
      </c>
      <c r="T569" s="4">
        <v>1</v>
      </c>
      <c r="U569" s="16">
        <f t="shared" si="372"/>
        <v>35</v>
      </c>
    </row>
    <row r="570" spans="1:21" ht="14.1" customHeight="1" x14ac:dyDescent="0.25">
      <c r="A570" s="7">
        <v>264</v>
      </c>
      <c r="B570" s="9" t="s">
        <v>166</v>
      </c>
      <c r="C570" s="7">
        <v>75</v>
      </c>
      <c r="D570" s="7" t="s">
        <v>118</v>
      </c>
      <c r="E570" s="7">
        <v>40</v>
      </c>
      <c r="F570" s="7">
        <v>10</v>
      </c>
      <c r="G570" s="54">
        <v>2</v>
      </c>
      <c r="H570" s="54">
        <v>2</v>
      </c>
      <c r="I570" s="54">
        <v>1</v>
      </c>
      <c r="J570" s="54">
        <v>0</v>
      </c>
      <c r="K570" s="54">
        <f t="shared" ref="K570:K571" si="373">P570*5/100</f>
        <v>1</v>
      </c>
      <c r="L570" s="3">
        <v>2</v>
      </c>
      <c r="M570" s="3">
        <v>0</v>
      </c>
      <c r="N570" s="7">
        <v>0</v>
      </c>
      <c r="O570" s="7">
        <v>0</v>
      </c>
      <c r="P570" s="3">
        <f t="shared" ref="P570:P571" si="374">E570/2</f>
        <v>20</v>
      </c>
      <c r="Q570" s="7">
        <v>0</v>
      </c>
      <c r="R570" s="7">
        <v>2</v>
      </c>
      <c r="S570" s="4">
        <f t="shared" ref="S570:S571" si="375">P570*10%</f>
        <v>2</v>
      </c>
      <c r="T570" s="4">
        <f t="shared" ref="T570:T571" si="376">P570*5/100</f>
        <v>1</v>
      </c>
      <c r="U570" s="16">
        <f t="shared" si="372"/>
        <v>40</v>
      </c>
    </row>
    <row r="571" spans="1:21" ht="14.1" customHeight="1" x14ac:dyDescent="0.25">
      <c r="A571" s="7">
        <v>264</v>
      </c>
      <c r="B571" s="9" t="s">
        <v>166</v>
      </c>
      <c r="C571" s="7">
        <v>77</v>
      </c>
      <c r="D571" s="7" t="s">
        <v>102</v>
      </c>
      <c r="E571" s="7">
        <v>40</v>
      </c>
      <c r="F571" s="3">
        <v>9</v>
      </c>
      <c r="G571" s="54">
        <v>2</v>
      </c>
      <c r="H571" s="54">
        <v>2</v>
      </c>
      <c r="I571" s="54">
        <v>0</v>
      </c>
      <c r="J571" s="54">
        <v>1</v>
      </c>
      <c r="K571" s="54">
        <f t="shared" si="373"/>
        <v>1</v>
      </c>
      <c r="L571" s="3">
        <v>2</v>
      </c>
      <c r="M571" s="3">
        <v>1</v>
      </c>
      <c r="N571" s="3">
        <v>0</v>
      </c>
      <c r="O571" s="3">
        <v>0</v>
      </c>
      <c r="P571" s="3">
        <f t="shared" si="374"/>
        <v>20</v>
      </c>
      <c r="Q571" s="3">
        <v>0</v>
      </c>
      <c r="R571" s="3">
        <v>2</v>
      </c>
      <c r="S571" s="4">
        <f t="shared" si="375"/>
        <v>2</v>
      </c>
      <c r="T571" s="4">
        <f t="shared" si="376"/>
        <v>1</v>
      </c>
      <c r="U571" s="16">
        <f t="shared" si="372"/>
        <v>40</v>
      </c>
    </row>
    <row r="572" spans="1:21" ht="14.1" customHeight="1" x14ac:dyDescent="0.25">
      <c r="A572" s="7"/>
      <c r="B572" s="9"/>
      <c r="C572" s="7"/>
      <c r="D572" s="7"/>
      <c r="E572" s="16">
        <f>+E568+E569+E570+E571</f>
        <v>140</v>
      </c>
      <c r="F572" s="16">
        <f t="shared" ref="F572:U572" si="377">+F568+F569+F570+F571</f>
        <v>38</v>
      </c>
      <c r="G572" s="16">
        <f t="shared" si="377"/>
        <v>6</v>
      </c>
      <c r="H572" s="16">
        <f t="shared" si="377"/>
        <v>6</v>
      </c>
      <c r="I572" s="16">
        <f t="shared" si="377"/>
        <v>1</v>
      </c>
      <c r="J572" s="16">
        <f t="shared" si="377"/>
        <v>1</v>
      </c>
      <c r="K572" s="16">
        <f t="shared" si="377"/>
        <v>3</v>
      </c>
      <c r="L572" s="16">
        <f t="shared" si="377"/>
        <v>6</v>
      </c>
      <c r="M572" s="16">
        <f t="shared" si="377"/>
        <v>1</v>
      </c>
      <c r="N572" s="16">
        <f t="shared" si="377"/>
        <v>0</v>
      </c>
      <c r="O572" s="16">
        <f t="shared" si="377"/>
        <v>0</v>
      </c>
      <c r="P572" s="16">
        <f t="shared" si="377"/>
        <v>70</v>
      </c>
      <c r="Q572" s="16">
        <f t="shared" si="377"/>
        <v>0</v>
      </c>
      <c r="R572" s="16">
        <f t="shared" si="377"/>
        <v>8</v>
      </c>
      <c r="S572" s="16">
        <f t="shared" si="377"/>
        <v>7</v>
      </c>
      <c r="T572" s="16">
        <f t="shared" si="377"/>
        <v>4</v>
      </c>
      <c r="U572" s="16">
        <f t="shared" si="377"/>
        <v>140</v>
      </c>
    </row>
    <row r="573" spans="1:21" ht="14.1" customHeight="1" x14ac:dyDescent="0.25">
      <c r="A573" s="7"/>
      <c r="B573" s="9"/>
      <c r="C573" s="7"/>
      <c r="D573" s="7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1:21" ht="14.1" customHeight="1" x14ac:dyDescent="0.25">
      <c r="A574" s="7">
        <v>265</v>
      </c>
      <c r="B574" s="9" t="s">
        <v>167</v>
      </c>
      <c r="C574" s="7">
        <v>6</v>
      </c>
      <c r="D574" s="7" t="s">
        <v>98</v>
      </c>
      <c r="E574" s="7">
        <v>36</v>
      </c>
      <c r="F574" s="7">
        <v>12</v>
      </c>
      <c r="G574" s="54">
        <v>1</v>
      </c>
      <c r="H574" s="54">
        <v>1</v>
      </c>
      <c r="I574" s="54">
        <v>0</v>
      </c>
      <c r="J574" s="54">
        <v>0</v>
      </c>
      <c r="K574" s="54">
        <v>1</v>
      </c>
      <c r="L574" s="3">
        <v>1</v>
      </c>
      <c r="M574" s="3">
        <v>0</v>
      </c>
      <c r="N574" s="7">
        <v>0</v>
      </c>
      <c r="O574" s="7">
        <v>0</v>
      </c>
      <c r="P574" s="3">
        <f t="shared" ref="P574:P582" si="378">E574/2</f>
        <v>18</v>
      </c>
      <c r="Q574" s="7">
        <v>0</v>
      </c>
      <c r="R574" s="7">
        <v>2</v>
      </c>
      <c r="S574" s="4">
        <v>2</v>
      </c>
      <c r="T574" s="4">
        <v>1</v>
      </c>
      <c r="U574" s="16">
        <f t="shared" ref="U574:U582" si="379">F574+G574+H574+I574+J574+K574+L574+M574+N574+O574+P574+Q574+R574</f>
        <v>36</v>
      </c>
    </row>
    <row r="575" spans="1:21" ht="14.1" customHeight="1" x14ac:dyDescent="0.25">
      <c r="A575" s="7">
        <v>265</v>
      </c>
      <c r="B575" s="9" t="s">
        <v>167</v>
      </c>
      <c r="C575" s="7">
        <v>41</v>
      </c>
      <c r="D575" s="7" t="s">
        <v>100</v>
      </c>
      <c r="E575" s="7">
        <v>24</v>
      </c>
      <c r="F575" s="3">
        <v>6</v>
      </c>
      <c r="G575" s="54">
        <v>1</v>
      </c>
      <c r="H575" s="54">
        <v>1</v>
      </c>
      <c r="I575" s="54">
        <v>0</v>
      </c>
      <c r="J575" s="54">
        <v>0</v>
      </c>
      <c r="K575" s="54">
        <v>1</v>
      </c>
      <c r="L575" s="3">
        <v>1</v>
      </c>
      <c r="M575" s="3">
        <v>0</v>
      </c>
      <c r="N575" s="3">
        <v>0</v>
      </c>
      <c r="O575" s="3">
        <v>0</v>
      </c>
      <c r="P575" s="3">
        <f t="shared" si="378"/>
        <v>12</v>
      </c>
      <c r="Q575" s="3">
        <v>0</v>
      </c>
      <c r="R575" s="3">
        <v>2</v>
      </c>
      <c r="S575" s="4">
        <v>1</v>
      </c>
      <c r="T575" s="4">
        <v>0</v>
      </c>
      <c r="U575" s="16">
        <f t="shared" si="379"/>
        <v>24</v>
      </c>
    </row>
    <row r="576" spans="1:21" ht="14.1" customHeight="1" x14ac:dyDescent="0.25">
      <c r="A576" s="7">
        <v>265</v>
      </c>
      <c r="B576" s="9" t="s">
        <v>167</v>
      </c>
      <c r="C576" s="7">
        <v>56</v>
      </c>
      <c r="D576" s="7" t="s">
        <v>128</v>
      </c>
      <c r="E576" s="7">
        <v>40</v>
      </c>
      <c r="F576" s="7">
        <v>11</v>
      </c>
      <c r="G576" s="54">
        <v>2</v>
      </c>
      <c r="H576" s="54">
        <v>2</v>
      </c>
      <c r="I576" s="54">
        <v>0</v>
      </c>
      <c r="J576" s="54">
        <v>0</v>
      </c>
      <c r="K576" s="54">
        <v>1</v>
      </c>
      <c r="L576" s="3">
        <v>2</v>
      </c>
      <c r="M576" s="3">
        <v>0</v>
      </c>
      <c r="N576" s="7">
        <v>0</v>
      </c>
      <c r="O576" s="7">
        <v>0</v>
      </c>
      <c r="P576" s="3">
        <f t="shared" si="378"/>
        <v>20</v>
      </c>
      <c r="Q576" s="7">
        <v>0</v>
      </c>
      <c r="R576" s="7">
        <v>2</v>
      </c>
      <c r="S576" s="4">
        <f t="shared" ref="S576:S581" si="380">P576*10%</f>
        <v>2</v>
      </c>
      <c r="T576" s="4">
        <f t="shared" ref="T576:T581" si="381">P576*5/100</f>
        <v>1</v>
      </c>
      <c r="U576" s="16">
        <f t="shared" si="379"/>
        <v>40</v>
      </c>
    </row>
    <row r="577" spans="1:21" ht="14.1" customHeight="1" x14ac:dyDescent="0.25">
      <c r="A577" s="7">
        <v>265</v>
      </c>
      <c r="B577" s="9" t="s">
        <v>167</v>
      </c>
      <c r="C577" s="7">
        <v>57</v>
      </c>
      <c r="D577" s="7" t="s">
        <v>101</v>
      </c>
      <c r="E577" s="7">
        <v>48</v>
      </c>
      <c r="F577" s="7">
        <v>13</v>
      </c>
      <c r="G577" s="54">
        <v>2</v>
      </c>
      <c r="H577" s="54">
        <v>2</v>
      </c>
      <c r="I577" s="54">
        <v>1</v>
      </c>
      <c r="J577" s="54">
        <v>0</v>
      </c>
      <c r="K577" s="54">
        <v>1</v>
      </c>
      <c r="L577" s="3">
        <v>2</v>
      </c>
      <c r="M577" s="3">
        <v>1</v>
      </c>
      <c r="N577" s="7">
        <v>0</v>
      </c>
      <c r="O577" s="7">
        <v>0</v>
      </c>
      <c r="P577" s="3">
        <f t="shared" si="378"/>
        <v>24</v>
      </c>
      <c r="Q577" s="7">
        <v>0</v>
      </c>
      <c r="R577" s="7">
        <v>2</v>
      </c>
      <c r="S577" s="4">
        <v>2</v>
      </c>
      <c r="T577" s="4">
        <v>1</v>
      </c>
      <c r="U577" s="16">
        <f t="shared" si="379"/>
        <v>48</v>
      </c>
    </row>
    <row r="578" spans="1:21" ht="14.1" customHeight="1" x14ac:dyDescent="0.25">
      <c r="A578" s="7">
        <v>265</v>
      </c>
      <c r="B578" s="9" t="s">
        <v>167</v>
      </c>
      <c r="C578" s="7">
        <v>73</v>
      </c>
      <c r="D578" s="7" t="s">
        <v>121</v>
      </c>
      <c r="E578" s="7">
        <v>40</v>
      </c>
      <c r="F578" s="3">
        <v>11</v>
      </c>
      <c r="G578" s="54">
        <v>2</v>
      </c>
      <c r="H578" s="54">
        <v>2</v>
      </c>
      <c r="I578" s="54">
        <v>0</v>
      </c>
      <c r="J578" s="54">
        <v>0</v>
      </c>
      <c r="K578" s="54">
        <v>1</v>
      </c>
      <c r="L578" s="3">
        <v>2</v>
      </c>
      <c r="M578" s="3">
        <v>0</v>
      </c>
      <c r="N578" s="3">
        <v>0</v>
      </c>
      <c r="O578" s="3">
        <v>0</v>
      </c>
      <c r="P578" s="3">
        <f t="shared" si="378"/>
        <v>20</v>
      </c>
      <c r="Q578" s="3">
        <v>0</v>
      </c>
      <c r="R578" s="3">
        <v>2</v>
      </c>
      <c r="S578" s="4">
        <f t="shared" si="380"/>
        <v>2</v>
      </c>
      <c r="T578" s="4">
        <v>1</v>
      </c>
      <c r="U578" s="16">
        <f t="shared" si="379"/>
        <v>40</v>
      </c>
    </row>
    <row r="579" spans="1:21" ht="14.1" customHeight="1" x14ac:dyDescent="0.25">
      <c r="A579" s="7">
        <v>265</v>
      </c>
      <c r="B579" s="9" t="s">
        <v>167</v>
      </c>
      <c r="C579" s="7">
        <v>76</v>
      </c>
      <c r="D579" s="7" t="s">
        <v>105</v>
      </c>
      <c r="E579" s="7">
        <v>48</v>
      </c>
      <c r="F579" s="7">
        <v>12</v>
      </c>
      <c r="G579" s="54">
        <v>2</v>
      </c>
      <c r="H579" s="54">
        <v>2</v>
      </c>
      <c r="I579" s="54">
        <v>1</v>
      </c>
      <c r="J579" s="54">
        <v>1</v>
      </c>
      <c r="K579" s="54">
        <v>1</v>
      </c>
      <c r="L579" s="3">
        <v>2</v>
      </c>
      <c r="M579" s="3">
        <v>1</v>
      </c>
      <c r="N579" s="7">
        <v>0</v>
      </c>
      <c r="O579" s="7">
        <v>0</v>
      </c>
      <c r="P579" s="3">
        <f t="shared" si="378"/>
        <v>24</v>
      </c>
      <c r="Q579" s="7">
        <v>0</v>
      </c>
      <c r="R579" s="7">
        <v>2</v>
      </c>
      <c r="S579" s="4">
        <v>2</v>
      </c>
      <c r="T579" s="4">
        <v>1</v>
      </c>
      <c r="U579" s="16">
        <f t="shared" si="379"/>
        <v>48</v>
      </c>
    </row>
    <row r="580" spans="1:21" ht="14.1" customHeight="1" x14ac:dyDescent="0.25">
      <c r="A580" s="7">
        <v>265</v>
      </c>
      <c r="B580" s="9" t="s">
        <v>167</v>
      </c>
      <c r="C580" s="5">
        <v>15</v>
      </c>
      <c r="D580" s="5" t="s">
        <v>196</v>
      </c>
      <c r="E580" s="7">
        <v>25</v>
      </c>
      <c r="F580" s="7">
        <v>6</v>
      </c>
      <c r="G580" s="54">
        <v>1</v>
      </c>
      <c r="H580" s="54">
        <v>1</v>
      </c>
      <c r="I580" s="54">
        <v>0</v>
      </c>
      <c r="J580" s="54">
        <v>0</v>
      </c>
      <c r="K580" s="54">
        <v>1</v>
      </c>
      <c r="L580" s="3">
        <v>1</v>
      </c>
      <c r="M580" s="3">
        <v>0</v>
      </c>
      <c r="N580" s="7">
        <v>0</v>
      </c>
      <c r="O580" s="7">
        <v>0</v>
      </c>
      <c r="P580" s="3">
        <v>13</v>
      </c>
      <c r="Q580" s="7">
        <v>0</v>
      </c>
      <c r="R580" s="7">
        <v>2</v>
      </c>
      <c r="S580" s="4">
        <v>1</v>
      </c>
      <c r="T580" s="4">
        <v>1</v>
      </c>
      <c r="U580" s="16">
        <f t="shared" si="379"/>
        <v>25</v>
      </c>
    </row>
    <row r="581" spans="1:21" ht="14.1" customHeight="1" x14ac:dyDescent="0.25">
      <c r="A581" s="7">
        <v>265</v>
      </c>
      <c r="B581" s="9" t="s">
        <v>167</v>
      </c>
      <c r="C581" s="7">
        <v>75</v>
      </c>
      <c r="D581" s="7" t="s">
        <v>118</v>
      </c>
      <c r="E581" s="7">
        <v>40</v>
      </c>
      <c r="F581" s="7">
        <v>11</v>
      </c>
      <c r="G581" s="54">
        <v>2</v>
      </c>
      <c r="H581" s="54">
        <v>2</v>
      </c>
      <c r="I581" s="54">
        <v>0</v>
      </c>
      <c r="J581" s="54">
        <v>0</v>
      </c>
      <c r="K581" s="54">
        <v>1</v>
      </c>
      <c r="L581" s="3">
        <v>2</v>
      </c>
      <c r="M581" s="3">
        <v>0</v>
      </c>
      <c r="N581" s="7">
        <v>0</v>
      </c>
      <c r="O581" s="7">
        <v>0</v>
      </c>
      <c r="P581" s="3">
        <f t="shared" si="378"/>
        <v>20</v>
      </c>
      <c r="Q581" s="7">
        <v>0</v>
      </c>
      <c r="R581" s="7">
        <v>2</v>
      </c>
      <c r="S581" s="4">
        <f t="shared" si="380"/>
        <v>2</v>
      </c>
      <c r="T581" s="4">
        <f t="shared" si="381"/>
        <v>1</v>
      </c>
      <c r="U581" s="16">
        <f t="shared" si="379"/>
        <v>40</v>
      </c>
    </row>
    <row r="582" spans="1:21" ht="14.1" customHeight="1" x14ac:dyDescent="0.25">
      <c r="A582" s="7">
        <v>265</v>
      </c>
      <c r="B582" s="9" t="s">
        <v>167</v>
      </c>
      <c r="C582" s="7">
        <v>77</v>
      </c>
      <c r="D582" s="7" t="s">
        <v>102</v>
      </c>
      <c r="E582" s="7">
        <v>50</v>
      </c>
      <c r="F582" s="3">
        <v>13</v>
      </c>
      <c r="G582" s="54">
        <v>2</v>
      </c>
      <c r="H582" s="54">
        <f t="shared" ref="H582" si="382">P582*8/100</f>
        <v>2</v>
      </c>
      <c r="I582" s="54">
        <v>1</v>
      </c>
      <c r="J582" s="54">
        <v>1</v>
      </c>
      <c r="K582" s="54">
        <v>1</v>
      </c>
      <c r="L582" s="3">
        <f t="shared" ref="L582" si="383">P582*8%</f>
        <v>2</v>
      </c>
      <c r="M582" s="3">
        <v>1</v>
      </c>
      <c r="N582" s="3">
        <v>0</v>
      </c>
      <c r="O582" s="3">
        <v>0</v>
      </c>
      <c r="P582" s="3">
        <f t="shared" si="378"/>
        <v>25</v>
      </c>
      <c r="Q582" s="3">
        <v>0</v>
      </c>
      <c r="R582" s="3">
        <v>2</v>
      </c>
      <c r="S582" s="4">
        <v>3</v>
      </c>
      <c r="T582" s="4">
        <v>1</v>
      </c>
      <c r="U582" s="16">
        <f t="shared" si="379"/>
        <v>50</v>
      </c>
    </row>
    <row r="583" spans="1:21" ht="14.1" customHeight="1" x14ac:dyDescent="0.25">
      <c r="A583" s="7"/>
      <c r="B583" s="9"/>
      <c r="C583" s="7"/>
      <c r="D583" s="7"/>
      <c r="E583" s="16">
        <f>+E574+E575+E576+E577+E578+E579+E580+E581+E582</f>
        <v>351</v>
      </c>
      <c r="F583" s="16">
        <f t="shared" ref="F583:U583" si="384">+F574+F575+F576+F577+F578+F579+F580+F581+F582</f>
        <v>95</v>
      </c>
      <c r="G583" s="16">
        <f t="shared" si="384"/>
        <v>15</v>
      </c>
      <c r="H583" s="16">
        <f t="shared" si="384"/>
        <v>15</v>
      </c>
      <c r="I583" s="16">
        <f t="shared" si="384"/>
        <v>3</v>
      </c>
      <c r="J583" s="16">
        <f t="shared" si="384"/>
        <v>2</v>
      </c>
      <c r="K583" s="16">
        <f t="shared" si="384"/>
        <v>9</v>
      </c>
      <c r="L583" s="16">
        <f t="shared" si="384"/>
        <v>15</v>
      </c>
      <c r="M583" s="16">
        <f t="shared" si="384"/>
        <v>3</v>
      </c>
      <c r="N583" s="16">
        <f t="shared" si="384"/>
        <v>0</v>
      </c>
      <c r="O583" s="16">
        <f t="shared" si="384"/>
        <v>0</v>
      </c>
      <c r="P583" s="16">
        <f t="shared" si="384"/>
        <v>176</v>
      </c>
      <c r="Q583" s="16">
        <f t="shared" si="384"/>
        <v>0</v>
      </c>
      <c r="R583" s="16">
        <f t="shared" si="384"/>
        <v>18</v>
      </c>
      <c r="S583" s="16">
        <f t="shared" si="384"/>
        <v>17</v>
      </c>
      <c r="T583" s="16">
        <f t="shared" si="384"/>
        <v>8</v>
      </c>
      <c r="U583" s="16">
        <f t="shared" si="384"/>
        <v>351</v>
      </c>
    </row>
    <row r="584" spans="1:21" ht="14.1" customHeight="1" x14ac:dyDescent="0.25">
      <c r="A584" s="7"/>
      <c r="B584" s="9"/>
      <c r="C584" s="7"/>
      <c r="D584" s="7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1:21" ht="14.1" customHeight="1" x14ac:dyDescent="0.25">
      <c r="A585" s="7">
        <v>266</v>
      </c>
      <c r="B585" s="9" t="s">
        <v>168</v>
      </c>
      <c r="C585" s="7">
        <v>15</v>
      </c>
      <c r="D585" s="7" t="s">
        <v>150</v>
      </c>
      <c r="E585" s="7">
        <v>30</v>
      </c>
      <c r="F585" s="3">
        <v>10</v>
      </c>
      <c r="G585" s="54">
        <v>1</v>
      </c>
      <c r="H585" s="54">
        <v>1</v>
      </c>
      <c r="I585" s="54">
        <v>0</v>
      </c>
      <c r="J585" s="54">
        <v>0</v>
      </c>
      <c r="K585" s="54">
        <v>0</v>
      </c>
      <c r="L585" s="3">
        <v>1</v>
      </c>
      <c r="M585" s="3">
        <v>0</v>
      </c>
      <c r="N585" s="3">
        <v>0</v>
      </c>
      <c r="O585" s="3">
        <v>0</v>
      </c>
      <c r="P585" s="3">
        <f t="shared" ref="P585:P589" si="385">E585/2</f>
        <v>15</v>
      </c>
      <c r="Q585" s="3">
        <v>0</v>
      </c>
      <c r="R585" s="3">
        <v>2</v>
      </c>
      <c r="S585" s="4">
        <v>1</v>
      </c>
      <c r="T585" s="4">
        <v>1</v>
      </c>
      <c r="U585" s="16">
        <f t="shared" ref="U585:U589" si="386">F585+G585+H585+I585+J585+K585+L585+M585+N585+O585+P585+Q585+R585</f>
        <v>30</v>
      </c>
    </row>
    <row r="586" spans="1:21" ht="14.1" customHeight="1" x14ac:dyDescent="0.25">
      <c r="A586" s="7">
        <v>266</v>
      </c>
      <c r="B586" s="9" t="s">
        <v>168</v>
      </c>
      <c r="C586" s="7">
        <v>43</v>
      </c>
      <c r="D586" s="7" t="s">
        <v>113</v>
      </c>
      <c r="E586" s="7">
        <v>25</v>
      </c>
      <c r="F586" s="7">
        <v>7</v>
      </c>
      <c r="G586" s="54">
        <v>1</v>
      </c>
      <c r="H586" s="54">
        <v>1</v>
      </c>
      <c r="I586" s="54">
        <v>0</v>
      </c>
      <c r="J586" s="54">
        <v>0</v>
      </c>
      <c r="K586" s="54">
        <v>0</v>
      </c>
      <c r="L586" s="3">
        <v>1</v>
      </c>
      <c r="M586" s="3">
        <v>0</v>
      </c>
      <c r="N586" s="7">
        <v>0</v>
      </c>
      <c r="O586" s="7">
        <v>0</v>
      </c>
      <c r="P586" s="3">
        <v>13</v>
      </c>
      <c r="Q586" s="7">
        <v>0</v>
      </c>
      <c r="R586" s="7">
        <v>2</v>
      </c>
      <c r="S586" s="4">
        <v>1</v>
      </c>
      <c r="T586" s="4">
        <v>0</v>
      </c>
      <c r="U586" s="16">
        <f t="shared" si="386"/>
        <v>25</v>
      </c>
    </row>
    <row r="587" spans="1:21" ht="14.1" customHeight="1" x14ac:dyDescent="0.25">
      <c r="A587" s="7">
        <v>266</v>
      </c>
      <c r="B587" s="9" t="s">
        <v>168</v>
      </c>
      <c r="C587" s="7">
        <v>56</v>
      </c>
      <c r="D587" s="7" t="s">
        <v>128</v>
      </c>
      <c r="E587" s="7">
        <v>30</v>
      </c>
      <c r="F587" s="7">
        <v>9</v>
      </c>
      <c r="G587" s="54">
        <v>1</v>
      </c>
      <c r="H587" s="54">
        <v>1</v>
      </c>
      <c r="I587" s="54">
        <v>0</v>
      </c>
      <c r="J587" s="54">
        <v>0</v>
      </c>
      <c r="K587" s="54">
        <v>1</v>
      </c>
      <c r="L587" s="3">
        <v>1</v>
      </c>
      <c r="M587" s="3">
        <v>0</v>
      </c>
      <c r="N587" s="7">
        <v>0</v>
      </c>
      <c r="O587" s="7">
        <v>0</v>
      </c>
      <c r="P587" s="3">
        <f t="shared" si="385"/>
        <v>15</v>
      </c>
      <c r="Q587" s="7">
        <v>0</v>
      </c>
      <c r="R587" s="7">
        <v>2</v>
      </c>
      <c r="S587" s="4">
        <v>2</v>
      </c>
      <c r="T587" s="4">
        <v>1</v>
      </c>
      <c r="U587" s="16">
        <f t="shared" si="386"/>
        <v>30</v>
      </c>
    </row>
    <row r="588" spans="1:21" ht="14.1" customHeight="1" x14ac:dyDescent="0.25">
      <c r="A588" s="7">
        <v>266</v>
      </c>
      <c r="B588" s="9" t="s">
        <v>168</v>
      </c>
      <c r="C588" s="7">
        <v>76</v>
      </c>
      <c r="D588" s="7" t="s">
        <v>105</v>
      </c>
      <c r="E588" s="7">
        <v>40</v>
      </c>
      <c r="F588" s="7">
        <v>10</v>
      </c>
      <c r="G588" s="54">
        <v>2</v>
      </c>
      <c r="H588" s="54">
        <v>2</v>
      </c>
      <c r="I588" s="54">
        <v>1</v>
      </c>
      <c r="J588" s="54">
        <v>0</v>
      </c>
      <c r="K588" s="54">
        <v>1</v>
      </c>
      <c r="L588" s="3">
        <v>2</v>
      </c>
      <c r="M588" s="3">
        <v>0</v>
      </c>
      <c r="N588" s="7">
        <v>0</v>
      </c>
      <c r="O588" s="7">
        <v>0</v>
      </c>
      <c r="P588" s="3">
        <f t="shared" si="385"/>
        <v>20</v>
      </c>
      <c r="Q588" s="7">
        <v>0</v>
      </c>
      <c r="R588" s="7">
        <v>2</v>
      </c>
      <c r="S588" s="4">
        <f t="shared" ref="S588:S589" si="387">P588*10%</f>
        <v>2</v>
      </c>
      <c r="T588" s="4">
        <f t="shared" ref="T588" si="388">P588*5/100</f>
        <v>1</v>
      </c>
      <c r="U588" s="16">
        <f t="shared" si="386"/>
        <v>40</v>
      </c>
    </row>
    <row r="589" spans="1:21" ht="14.1" customHeight="1" x14ac:dyDescent="0.25">
      <c r="A589" s="6">
        <v>266</v>
      </c>
      <c r="B589" s="19" t="s">
        <v>168</v>
      </c>
      <c r="C589" s="6">
        <v>77</v>
      </c>
      <c r="D589" s="6" t="s">
        <v>102</v>
      </c>
      <c r="E589" s="6">
        <v>60</v>
      </c>
      <c r="F589" s="7">
        <v>16</v>
      </c>
      <c r="G589" s="54">
        <v>3</v>
      </c>
      <c r="H589" s="54">
        <v>2</v>
      </c>
      <c r="I589" s="54">
        <v>1</v>
      </c>
      <c r="J589" s="54">
        <v>1</v>
      </c>
      <c r="K589" s="54">
        <v>2</v>
      </c>
      <c r="L589" s="3">
        <v>2</v>
      </c>
      <c r="M589" s="3">
        <v>1</v>
      </c>
      <c r="N589" s="3">
        <v>0</v>
      </c>
      <c r="O589" s="3">
        <v>0</v>
      </c>
      <c r="P589" s="3">
        <f t="shared" si="385"/>
        <v>30</v>
      </c>
      <c r="Q589" s="3">
        <v>0</v>
      </c>
      <c r="R589" s="3">
        <v>2</v>
      </c>
      <c r="S589" s="4">
        <f t="shared" si="387"/>
        <v>3</v>
      </c>
      <c r="T589" s="4">
        <v>2</v>
      </c>
      <c r="U589" s="16">
        <f t="shared" si="386"/>
        <v>60</v>
      </c>
    </row>
    <row r="590" spans="1:21" ht="14.1" customHeight="1" x14ac:dyDescent="0.25">
      <c r="A590" s="6"/>
      <c r="B590" s="19"/>
      <c r="C590" s="6"/>
      <c r="D590" s="6"/>
      <c r="E590" s="16">
        <f>+E585+E586+E587+E588+E589</f>
        <v>185</v>
      </c>
      <c r="F590" s="16">
        <f t="shared" ref="F590:U590" si="389">+F585+F586+F587+F588+F589</f>
        <v>52</v>
      </c>
      <c r="G590" s="16">
        <f t="shared" si="389"/>
        <v>8</v>
      </c>
      <c r="H590" s="16">
        <f t="shared" si="389"/>
        <v>7</v>
      </c>
      <c r="I590" s="16">
        <f t="shared" si="389"/>
        <v>2</v>
      </c>
      <c r="J590" s="16">
        <f t="shared" si="389"/>
        <v>1</v>
      </c>
      <c r="K590" s="16">
        <f t="shared" si="389"/>
        <v>4</v>
      </c>
      <c r="L590" s="16">
        <f t="shared" si="389"/>
        <v>7</v>
      </c>
      <c r="M590" s="16">
        <f t="shared" si="389"/>
        <v>1</v>
      </c>
      <c r="N590" s="16">
        <f t="shared" si="389"/>
        <v>0</v>
      </c>
      <c r="O590" s="16">
        <f t="shared" si="389"/>
        <v>0</v>
      </c>
      <c r="P590" s="16">
        <f t="shared" si="389"/>
        <v>93</v>
      </c>
      <c r="Q590" s="16">
        <f t="shared" si="389"/>
        <v>0</v>
      </c>
      <c r="R590" s="16">
        <f t="shared" si="389"/>
        <v>10</v>
      </c>
      <c r="S590" s="16">
        <f t="shared" si="389"/>
        <v>9</v>
      </c>
      <c r="T590" s="16">
        <f t="shared" si="389"/>
        <v>5</v>
      </c>
      <c r="U590" s="16">
        <f t="shared" si="389"/>
        <v>185</v>
      </c>
    </row>
    <row r="591" spans="1:21" ht="14.1" customHeight="1" x14ac:dyDescent="0.25">
      <c r="A591" s="6"/>
      <c r="B591" s="19"/>
      <c r="C591" s="6"/>
      <c r="D591" s="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 spans="1:21" ht="14.1" customHeight="1" x14ac:dyDescent="0.25">
      <c r="A592" s="6">
        <v>267</v>
      </c>
      <c r="B592" s="19" t="s">
        <v>169</v>
      </c>
      <c r="C592" s="6">
        <v>32</v>
      </c>
      <c r="D592" s="6" t="s">
        <v>136</v>
      </c>
      <c r="E592" s="6">
        <v>25</v>
      </c>
      <c r="F592" s="7">
        <v>7</v>
      </c>
      <c r="G592" s="54">
        <v>1</v>
      </c>
      <c r="H592" s="54">
        <v>1</v>
      </c>
      <c r="I592" s="54">
        <v>0</v>
      </c>
      <c r="J592" s="54">
        <v>0</v>
      </c>
      <c r="K592" s="54">
        <v>0</v>
      </c>
      <c r="L592" s="3">
        <v>1</v>
      </c>
      <c r="M592" s="3">
        <v>0</v>
      </c>
      <c r="N592" s="3">
        <v>0</v>
      </c>
      <c r="O592" s="3">
        <v>0</v>
      </c>
      <c r="P592" s="3">
        <v>13</v>
      </c>
      <c r="Q592" s="3">
        <v>0</v>
      </c>
      <c r="R592" s="3">
        <v>2</v>
      </c>
      <c r="S592" s="4">
        <v>1</v>
      </c>
      <c r="T592" s="4">
        <v>1</v>
      </c>
      <c r="U592" s="16">
        <f t="shared" ref="U592:U595" si="390">F592+G592+H592+I592+J592+K592+L592+M592+N592+O592+P592+Q592+R592</f>
        <v>25</v>
      </c>
    </row>
    <row r="593" spans="1:21" ht="14.1" customHeight="1" x14ac:dyDescent="0.25">
      <c r="A593" s="6">
        <v>267</v>
      </c>
      <c r="B593" s="19" t="s">
        <v>169</v>
      </c>
      <c r="C593" s="6">
        <v>56</v>
      </c>
      <c r="D593" s="6" t="s">
        <v>128</v>
      </c>
      <c r="E593" s="6">
        <v>25</v>
      </c>
      <c r="F593" s="7">
        <v>8</v>
      </c>
      <c r="G593" s="54">
        <v>1</v>
      </c>
      <c r="H593" s="54">
        <v>1</v>
      </c>
      <c r="I593" s="54">
        <v>0</v>
      </c>
      <c r="J593" s="54">
        <v>0</v>
      </c>
      <c r="K593" s="54">
        <v>0</v>
      </c>
      <c r="L593" s="3">
        <v>1</v>
      </c>
      <c r="M593" s="3">
        <v>0</v>
      </c>
      <c r="N593" s="3">
        <v>0</v>
      </c>
      <c r="O593" s="3">
        <v>0</v>
      </c>
      <c r="P593" s="3">
        <v>12</v>
      </c>
      <c r="Q593" s="3">
        <v>0</v>
      </c>
      <c r="R593" s="3">
        <v>2</v>
      </c>
      <c r="S593" s="4">
        <v>1</v>
      </c>
      <c r="T593" s="4">
        <v>0</v>
      </c>
      <c r="U593" s="16">
        <f t="shared" si="390"/>
        <v>25</v>
      </c>
    </row>
    <row r="594" spans="1:21" ht="14.1" customHeight="1" x14ac:dyDescent="0.25">
      <c r="A594" s="6">
        <v>267</v>
      </c>
      <c r="B594" s="19" t="s">
        <v>169</v>
      </c>
      <c r="C594" s="5">
        <v>15</v>
      </c>
      <c r="D594" s="5" t="s">
        <v>150</v>
      </c>
      <c r="E594" s="6">
        <v>24</v>
      </c>
      <c r="F594" s="7">
        <v>6</v>
      </c>
      <c r="G594" s="54">
        <v>1</v>
      </c>
      <c r="H594" s="54">
        <v>1</v>
      </c>
      <c r="I594" s="54">
        <v>0</v>
      </c>
      <c r="J594" s="54">
        <v>0</v>
      </c>
      <c r="K594" s="54">
        <v>1</v>
      </c>
      <c r="L594" s="3">
        <v>1</v>
      </c>
      <c r="M594" s="3">
        <v>0</v>
      </c>
      <c r="N594" s="3">
        <v>0</v>
      </c>
      <c r="O594" s="3">
        <v>0</v>
      </c>
      <c r="P594" s="3">
        <f t="shared" ref="P594:P595" si="391">E594/2</f>
        <v>12</v>
      </c>
      <c r="Q594" s="3">
        <v>0</v>
      </c>
      <c r="R594" s="3">
        <v>2</v>
      </c>
      <c r="S594" s="4">
        <v>1</v>
      </c>
      <c r="T594" s="4">
        <v>1</v>
      </c>
      <c r="U594" s="16">
        <f t="shared" si="390"/>
        <v>24</v>
      </c>
    </row>
    <row r="595" spans="1:21" ht="14.1" customHeight="1" x14ac:dyDescent="0.25">
      <c r="A595" s="6">
        <v>267</v>
      </c>
      <c r="B595" s="19" t="s">
        <v>169</v>
      </c>
      <c r="C595" s="6">
        <v>57</v>
      </c>
      <c r="D595" s="6" t="s">
        <v>101</v>
      </c>
      <c r="E595" s="6">
        <v>40</v>
      </c>
      <c r="F595" s="3">
        <v>8</v>
      </c>
      <c r="G595" s="54">
        <v>2</v>
      </c>
      <c r="H595" s="54">
        <v>2</v>
      </c>
      <c r="I595" s="54">
        <v>1</v>
      </c>
      <c r="J595" s="54">
        <v>1</v>
      </c>
      <c r="K595" s="54">
        <f t="shared" ref="K595" si="392">P595*5/100</f>
        <v>1</v>
      </c>
      <c r="L595" s="3">
        <v>2</v>
      </c>
      <c r="M595" s="3">
        <v>1</v>
      </c>
      <c r="N595" s="3">
        <v>0</v>
      </c>
      <c r="O595" s="3">
        <v>0</v>
      </c>
      <c r="P595" s="3">
        <f t="shared" si="391"/>
        <v>20</v>
      </c>
      <c r="Q595" s="3">
        <v>0</v>
      </c>
      <c r="R595" s="3">
        <v>2</v>
      </c>
      <c r="S595" s="4">
        <f t="shared" ref="S595" si="393">P595*10%</f>
        <v>2</v>
      </c>
      <c r="T595" s="4">
        <f t="shared" ref="T595" si="394">P595*5/100</f>
        <v>1</v>
      </c>
      <c r="U595" s="16">
        <f t="shared" si="390"/>
        <v>40</v>
      </c>
    </row>
    <row r="596" spans="1:21" ht="14.1" customHeight="1" x14ac:dyDescent="0.25">
      <c r="A596" s="6"/>
      <c r="B596" s="19"/>
      <c r="C596" s="6"/>
      <c r="D596" s="6"/>
      <c r="E596" s="16">
        <f>E592+E593+E594+E595</f>
        <v>114</v>
      </c>
      <c r="F596" s="16">
        <f t="shared" ref="F596:U596" si="395">F592+F593+F594+F595</f>
        <v>29</v>
      </c>
      <c r="G596" s="16">
        <f t="shared" si="395"/>
        <v>5</v>
      </c>
      <c r="H596" s="16">
        <f t="shared" si="395"/>
        <v>5</v>
      </c>
      <c r="I596" s="16">
        <f t="shared" si="395"/>
        <v>1</v>
      </c>
      <c r="J596" s="16">
        <f t="shared" si="395"/>
        <v>1</v>
      </c>
      <c r="K596" s="16">
        <f t="shared" si="395"/>
        <v>2</v>
      </c>
      <c r="L596" s="16">
        <f t="shared" si="395"/>
        <v>5</v>
      </c>
      <c r="M596" s="16">
        <f t="shared" si="395"/>
        <v>1</v>
      </c>
      <c r="N596" s="16">
        <f t="shared" si="395"/>
        <v>0</v>
      </c>
      <c r="O596" s="16">
        <f t="shared" si="395"/>
        <v>0</v>
      </c>
      <c r="P596" s="16">
        <f t="shared" si="395"/>
        <v>57</v>
      </c>
      <c r="Q596" s="16">
        <f t="shared" si="395"/>
        <v>0</v>
      </c>
      <c r="R596" s="16">
        <f t="shared" si="395"/>
        <v>8</v>
      </c>
      <c r="S596" s="16">
        <f t="shared" si="395"/>
        <v>5</v>
      </c>
      <c r="T596" s="16">
        <f t="shared" si="395"/>
        <v>3</v>
      </c>
      <c r="U596" s="16">
        <f t="shared" si="395"/>
        <v>114</v>
      </c>
    </row>
    <row r="597" spans="1:21" ht="14.1" customHeight="1" x14ac:dyDescent="0.25">
      <c r="A597" s="6"/>
      <c r="B597" s="19"/>
      <c r="C597" s="6"/>
      <c r="D597" s="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 spans="1:21" ht="14.1" customHeight="1" x14ac:dyDescent="0.25">
      <c r="A598" s="7">
        <v>271</v>
      </c>
      <c r="B598" s="9" t="s">
        <v>170</v>
      </c>
      <c r="C598" s="7">
        <v>38</v>
      </c>
      <c r="D598" s="7" t="s">
        <v>171</v>
      </c>
      <c r="E598" s="7">
        <v>30</v>
      </c>
      <c r="F598" s="7">
        <v>9</v>
      </c>
      <c r="G598" s="54">
        <v>1</v>
      </c>
      <c r="H598" s="54">
        <v>1</v>
      </c>
      <c r="I598" s="54">
        <v>0</v>
      </c>
      <c r="J598" s="54">
        <v>0</v>
      </c>
      <c r="K598" s="54">
        <v>1</v>
      </c>
      <c r="L598" s="3">
        <v>1</v>
      </c>
      <c r="M598" s="3">
        <v>0</v>
      </c>
      <c r="N598" s="3">
        <v>0</v>
      </c>
      <c r="O598" s="3">
        <v>0</v>
      </c>
      <c r="P598" s="3">
        <f t="shared" ref="P598:P601" si="396">E598/2</f>
        <v>15</v>
      </c>
      <c r="Q598" s="3">
        <v>0</v>
      </c>
      <c r="R598" s="3">
        <v>2</v>
      </c>
      <c r="S598" s="4">
        <v>2</v>
      </c>
      <c r="T598" s="4">
        <v>1</v>
      </c>
      <c r="U598" s="16">
        <f t="shared" ref="U598:U626" si="397">F598+G598+H598+I598+J598+K598+L598+M598+N598+O598+P598+Q598+R598</f>
        <v>30</v>
      </c>
    </row>
    <row r="599" spans="1:21" ht="14.1" customHeight="1" x14ac:dyDescent="0.25">
      <c r="A599" s="7">
        <v>271</v>
      </c>
      <c r="B599" s="9" t="s">
        <v>170</v>
      </c>
      <c r="C599" s="7">
        <v>56</v>
      </c>
      <c r="D599" s="7" t="s">
        <v>128</v>
      </c>
      <c r="E599" s="7">
        <v>30</v>
      </c>
      <c r="F599" s="7">
        <v>8</v>
      </c>
      <c r="G599" s="54">
        <v>2</v>
      </c>
      <c r="H599" s="54">
        <v>1</v>
      </c>
      <c r="I599" s="54">
        <v>0</v>
      </c>
      <c r="J599" s="54">
        <v>0</v>
      </c>
      <c r="K599" s="54">
        <v>1</v>
      </c>
      <c r="L599" s="3">
        <v>1</v>
      </c>
      <c r="M599" s="3">
        <v>0</v>
      </c>
      <c r="N599" s="3">
        <v>0</v>
      </c>
      <c r="O599" s="3">
        <v>0</v>
      </c>
      <c r="P599" s="3">
        <f t="shared" si="396"/>
        <v>15</v>
      </c>
      <c r="Q599" s="3">
        <v>0</v>
      </c>
      <c r="R599" s="3">
        <v>2</v>
      </c>
      <c r="S599" s="4">
        <v>2</v>
      </c>
      <c r="T599" s="4">
        <v>1</v>
      </c>
      <c r="U599" s="16">
        <f t="shared" si="397"/>
        <v>30</v>
      </c>
    </row>
    <row r="600" spans="1:21" ht="14.1" customHeight="1" x14ac:dyDescent="0.25">
      <c r="A600" s="7">
        <v>271</v>
      </c>
      <c r="B600" s="9" t="s">
        <v>170</v>
      </c>
      <c r="C600" s="7">
        <v>43</v>
      </c>
      <c r="D600" s="7" t="s">
        <v>113</v>
      </c>
      <c r="E600" s="7">
        <v>25</v>
      </c>
      <c r="F600" s="7">
        <v>7</v>
      </c>
      <c r="G600" s="54">
        <v>1</v>
      </c>
      <c r="H600" s="54">
        <v>1</v>
      </c>
      <c r="I600" s="54">
        <v>0</v>
      </c>
      <c r="J600" s="54">
        <v>0</v>
      </c>
      <c r="K600" s="54">
        <v>0</v>
      </c>
      <c r="L600" s="3">
        <v>1</v>
      </c>
      <c r="M600" s="3">
        <v>0</v>
      </c>
      <c r="N600" s="3">
        <v>0</v>
      </c>
      <c r="O600" s="3">
        <v>0</v>
      </c>
      <c r="P600" s="3">
        <v>13</v>
      </c>
      <c r="Q600" s="3">
        <v>0</v>
      </c>
      <c r="R600" s="3">
        <v>2</v>
      </c>
      <c r="S600" s="4">
        <v>1</v>
      </c>
      <c r="T600" s="4">
        <v>0</v>
      </c>
      <c r="U600" s="16">
        <f t="shared" si="397"/>
        <v>25</v>
      </c>
    </row>
    <row r="601" spans="1:21" ht="14.1" customHeight="1" x14ac:dyDescent="0.25">
      <c r="A601" s="6">
        <v>271</v>
      </c>
      <c r="B601" s="19" t="s">
        <v>170</v>
      </c>
      <c r="C601" s="6">
        <v>77</v>
      </c>
      <c r="D601" s="6" t="s">
        <v>102</v>
      </c>
      <c r="E601" s="6">
        <v>48</v>
      </c>
      <c r="F601" s="3">
        <v>12</v>
      </c>
      <c r="G601" s="54">
        <v>2</v>
      </c>
      <c r="H601" s="54">
        <v>2</v>
      </c>
      <c r="I601" s="54">
        <v>1</v>
      </c>
      <c r="J601" s="54">
        <v>1</v>
      </c>
      <c r="K601" s="54">
        <v>1</v>
      </c>
      <c r="L601" s="3">
        <v>2</v>
      </c>
      <c r="M601" s="3">
        <v>1</v>
      </c>
      <c r="N601" s="3">
        <v>0</v>
      </c>
      <c r="O601" s="3">
        <v>0</v>
      </c>
      <c r="P601" s="3">
        <f t="shared" si="396"/>
        <v>24</v>
      </c>
      <c r="Q601" s="3">
        <v>0</v>
      </c>
      <c r="R601" s="3">
        <v>2</v>
      </c>
      <c r="S601" s="4">
        <v>2</v>
      </c>
      <c r="T601" s="4">
        <v>1</v>
      </c>
      <c r="U601" s="16">
        <f t="shared" si="397"/>
        <v>48</v>
      </c>
    </row>
    <row r="602" spans="1:21" ht="14.1" customHeight="1" x14ac:dyDescent="0.25">
      <c r="A602" s="5"/>
      <c r="B602" s="18"/>
      <c r="C602" s="5"/>
      <c r="D602" s="5"/>
      <c r="E602" s="16">
        <f>E598+E599+E600+E601</f>
        <v>133</v>
      </c>
      <c r="F602" s="16">
        <f t="shared" ref="F602:T602" si="398">F598+F599+F600+F601</f>
        <v>36</v>
      </c>
      <c r="G602" s="16">
        <f t="shared" si="398"/>
        <v>6</v>
      </c>
      <c r="H602" s="16">
        <f t="shared" si="398"/>
        <v>5</v>
      </c>
      <c r="I602" s="16">
        <f t="shared" si="398"/>
        <v>1</v>
      </c>
      <c r="J602" s="16">
        <f t="shared" si="398"/>
        <v>1</v>
      </c>
      <c r="K602" s="16">
        <f t="shared" si="398"/>
        <v>3</v>
      </c>
      <c r="L602" s="16">
        <f t="shared" si="398"/>
        <v>5</v>
      </c>
      <c r="M602" s="16">
        <f t="shared" si="398"/>
        <v>1</v>
      </c>
      <c r="N602" s="16">
        <f t="shared" si="398"/>
        <v>0</v>
      </c>
      <c r="O602" s="16">
        <f t="shared" si="398"/>
        <v>0</v>
      </c>
      <c r="P602" s="16">
        <f t="shared" si="398"/>
        <v>67</v>
      </c>
      <c r="Q602" s="16">
        <f t="shared" si="398"/>
        <v>0</v>
      </c>
      <c r="R602" s="16">
        <f t="shared" si="398"/>
        <v>8</v>
      </c>
      <c r="S602" s="16">
        <f t="shared" si="398"/>
        <v>7</v>
      </c>
      <c r="T602" s="16">
        <f t="shared" si="398"/>
        <v>3</v>
      </c>
      <c r="U602" s="16">
        <f t="shared" si="397"/>
        <v>133</v>
      </c>
    </row>
    <row r="603" spans="1:21" ht="14.1" customHeight="1" x14ac:dyDescent="0.25">
      <c r="A603" s="5"/>
      <c r="B603" s="18"/>
      <c r="C603" s="5"/>
      <c r="D603" s="5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1:21" ht="14.1" customHeight="1" x14ac:dyDescent="0.25">
      <c r="A604" s="5">
        <v>272</v>
      </c>
      <c r="B604" s="18" t="s">
        <v>172</v>
      </c>
      <c r="C604" s="5">
        <v>15</v>
      </c>
      <c r="D604" s="5" t="s">
        <v>150</v>
      </c>
      <c r="E604" s="5">
        <v>35</v>
      </c>
      <c r="F604" s="3">
        <v>9</v>
      </c>
      <c r="G604" s="3">
        <v>2</v>
      </c>
      <c r="H604" s="3">
        <v>1</v>
      </c>
      <c r="I604" s="3">
        <v>0</v>
      </c>
      <c r="J604" s="3">
        <v>0</v>
      </c>
      <c r="K604" s="3">
        <v>1</v>
      </c>
      <c r="L604" s="3">
        <v>1</v>
      </c>
      <c r="M604" s="3">
        <v>1</v>
      </c>
      <c r="N604" s="3">
        <v>0</v>
      </c>
      <c r="O604" s="3">
        <v>0</v>
      </c>
      <c r="P604" s="3">
        <v>18</v>
      </c>
      <c r="Q604" s="3">
        <v>0</v>
      </c>
      <c r="R604" s="3">
        <v>2</v>
      </c>
      <c r="S604" s="3">
        <v>2</v>
      </c>
      <c r="T604" s="3">
        <v>1</v>
      </c>
      <c r="U604" s="16">
        <f t="shared" si="397"/>
        <v>35</v>
      </c>
    </row>
    <row r="605" spans="1:21" ht="14.1" customHeight="1" x14ac:dyDescent="0.25">
      <c r="A605" s="5"/>
      <c r="B605" s="18"/>
      <c r="C605" s="5"/>
      <c r="D605" s="5"/>
      <c r="E605" s="16">
        <f>+E604</f>
        <v>35</v>
      </c>
      <c r="F605" s="16">
        <f t="shared" ref="F605:R605" si="399">+F604</f>
        <v>9</v>
      </c>
      <c r="G605" s="16">
        <f t="shared" si="399"/>
        <v>2</v>
      </c>
      <c r="H605" s="16">
        <f t="shared" si="399"/>
        <v>1</v>
      </c>
      <c r="I605" s="16">
        <f t="shared" si="399"/>
        <v>0</v>
      </c>
      <c r="J605" s="16">
        <f t="shared" si="399"/>
        <v>0</v>
      </c>
      <c r="K605" s="16">
        <f t="shared" si="399"/>
        <v>1</v>
      </c>
      <c r="L605" s="16">
        <f t="shared" si="399"/>
        <v>1</v>
      </c>
      <c r="M605" s="16">
        <f t="shared" si="399"/>
        <v>1</v>
      </c>
      <c r="N605" s="16">
        <f t="shared" si="399"/>
        <v>0</v>
      </c>
      <c r="O605" s="16">
        <f t="shared" si="399"/>
        <v>0</v>
      </c>
      <c r="P605" s="16">
        <f t="shared" si="399"/>
        <v>18</v>
      </c>
      <c r="Q605" s="16">
        <f t="shared" si="399"/>
        <v>0</v>
      </c>
      <c r="R605" s="16">
        <f t="shared" si="399"/>
        <v>2</v>
      </c>
      <c r="S605" s="16">
        <v>2</v>
      </c>
      <c r="T605" s="16">
        <v>1</v>
      </c>
      <c r="U605" s="16">
        <f t="shared" si="397"/>
        <v>35</v>
      </c>
    </row>
    <row r="606" spans="1:21" ht="14.1" customHeight="1" x14ac:dyDescent="0.25">
      <c r="A606" s="5"/>
      <c r="B606" s="18"/>
      <c r="C606" s="5"/>
      <c r="D606" s="5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1:21" ht="14.1" customHeight="1" x14ac:dyDescent="0.25">
      <c r="A607" s="5">
        <v>274</v>
      </c>
      <c r="B607" s="19" t="s">
        <v>173</v>
      </c>
      <c r="C607" s="6">
        <v>6</v>
      </c>
      <c r="D607" s="6" t="s">
        <v>98</v>
      </c>
      <c r="E607" s="6">
        <v>30</v>
      </c>
      <c r="F607" s="7">
        <v>9</v>
      </c>
      <c r="G607" s="54">
        <v>1</v>
      </c>
      <c r="H607" s="54">
        <v>1</v>
      </c>
      <c r="I607" s="54">
        <v>0</v>
      </c>
      <c r="J607" s="54">
        <v>0</v>
      </c>
      <c r="K607" s="54">
        <v>1</v>
      </c>
      <c r="L607" s="3">
        <v>1</v>
      </c>
      <c r="M607" s="3">
        <v>0</v>
      </c>
      <c r="N607" s="7">
        <v>0</v>
      </c>
      <c r="O607" s="7">
        <v>0</v>
      </c>
      <c r="P607" s="3">
        <f t="shared" ref="P607:P609" si="400">E607/2</f>
        <v>15</v>
      </c>
      <c r="Q607" s="7">
        <v>0</v>
      </c>
      <c r="R607" s="7">
        <v>2</v>
      </c>
      <c r="S607" s="4">
        <v>2</v>
      </c>
      <c r="T607" s="4">
        <v>1</v>
      </c>
      <c r="U607" s="16">
        <f t="shared" si="397"/>
        <v>30</v>
      </c>
    </row>
    <row r="608" spans="1:21" ht="14.1" customHeight="1" x14ac:dyDescent="0.25">
      <c r="A608" s="5">
        <v>274</v>
      </c>
      <c r="B608" s="19" t="s">
        <v>173</v>
      </c>
      <c r="C608" s="6">
        <v>77</v>
      </c>
      <c r="D608" s="6" t="s">
        <v>174</v>
      </c>
      <c r="E608" s="6">
        <v>40</v>
      </c>
      <c r="F608" s="3">
        <v>10</v>
      </c>
      <c r="G608" s="54">
        <v>2</v>
      </c>
      <c r="H608" s="54">
        <v>2</v>
      </c>
      <c r="I608" s="54">
        <v>0</v>
      </c>
      <c r="J608" s="54">
        <v>0</v>
      </c>
      <c r="K608" s="54">
        <f t="shared" ref="K608:K609" si="401">P608*5/100</f>
        <v>1</v>
      </c>
      <c r="L608" s="3">
        <v>2</v>
      </c>
      <c r="M608" s="3">
        <v>1</v>
      </c>
      <c r="N608" s="3">
        <v>0</v>
      </c>
      <c r="O608" s="3">
        <v>0</v>
      </c>
      <c r="P608" s="3">
        <f t="shared" si="400"/>
        <v>20</v>
      </c>
      <c r="Q608" s="3">
        <v>0</v>
      </c>
      <c r="R608" s="3">
        <v>2</v>
      </c>
      <c r="S608" s="4">
        <f t="shared" ref="S608:S609" si="402">P608*10%</f>
        <v>2</v>
      </c>
      <c r="T608" s="4">
        <f t="shared" ref="T608:T609" si="403">P608*5/100</f>
        <v>1</v>
      </c>
      <c r="U608" s="16">
        <f t="shared" si="397"/>
        <v>40</v>
      </c>
    </row>
    <row r="609" spans="1:21" ht="14.1" customHeight="1" x14ac:dyDescent="0.25">
      <c r="A609" s="5">
        <v>274</v>
      </c>
      <c r="B609" s="19" t="s">
        <v>173</v>
      </c>
      <c r="C609" s="6">
        <v>75</v>
      </c>
      <c r="D609" s="6" t="s">
        <v>118</v>
      </c>
      <c r="E609" s="6">
        <v>40</v>
      </c>
      <c r="F609" s="3">
        <v>9</v>
      </c>
      <c r="G609" s="54">
        <v>2</v>
      </c>
      <c r="H609" s="54">
        <v>2</v>
      </c>
      <c r="I609" s="54">
        <v>1</v>
      </c>
      <c r="J609" s="54">
        <v>0</v>
      </c>
      <c r="K609" s="54">
        <f t="shared" si="401"/>
        <v>1</v>
      </c>
      <c r="L609" s="3">
        <v>2</v>
      </c>
      <c r="M609" s="3">
        <v>1</v>
      </c>
      <c r="N609" s="3">
        <v>0</v>
      </c>
      <c r="O609" s="3">
        <v>0</v>
      </c>
      <c r="P609" s="3">
        <f t="shared" si="400"/>
        <v>20</v>
      </c>
      <c r="Q609" s="3">
        <v>0</v>
      </c>
      <c r="R609" s="3">
        <v>2</v>
      </c>
      <c r="S609" s="4">
        <f t="shared" si="402"/>
        <v>2</v>
      </c>
      <c r="T609" s="4">
        <f t="shared" si="403"/>
        <v>1</v>
      </c>
      <c r="U609" s="16">
        <f t="shared" si="397"/>
        <v>40</v>
      </c>
    </row>
    <row r="610" spans="1:21" ht="14.1" customHeight="1" x14ac:dyDescent="0.25">
      <c r="A610" s="5">
        <v>274</v>
      </c>
      <c r="B610" s="19" t="s">
        <v>173</v>
      </c>
      <c r="C610" s="6">
        <v>5</v>
      </c>
      <c r="D610" s="6" t="s">
        <v>97</v>
      </c>
      <c r="E610" s="6">
        <v>35</v>
      </c>
      <c r="F610" s="3">
        <v>10</v>
      </c>
      <c r="G610" s="54">
        <v>2</v>
      </c>
      <c r="H610" s="54">
        <v>1</v>
      </c>
      <c r="I610" s="54">
        <v>0</v>
      </c>
      <c r="J610" s="54">
        <v>0</v>
      </c>
      <c r="K610" s="54">
        <v>1</v>
      </c>
      <c r="L610" s="3">
        <v>1</v>
      </c>
      <c r="M610" s="3">
        <v>0</v>
      </c>
      <c r="N610" s="3">
        <v>0</v>
      </c>
      <c r="O610" s="3">
        <v>0</v>
      </c>
      <c r="P610" s="3">
        <v>18</v>
      </c>
      <c r="Q610" s="3">
        <v>0</v>
      </c>
      <c r="R610" s="3">
        <v>2</v>
      </c>
      <c r="S610" s="4">
        <v>2</v>
      </c>
      <c r="T610" s="4">
        <v>1</v>
      </c>
      <c r="U610" s="16">
        <f t="shared" si="397"/>
        <v>35</v>
      </c>
    </row>
    <row r="611" spans="1:21" ht="14.1" customHeight="1" x14ac:dyDescent="0.25">
      <c r="A611" s="5">
        <v>274</v>
      </c>
      <c r="B611" s="19" t="s">
        <v>173</v>
      </c>
      <c r="C611" s="6">
        <v>41</v>
      </c>
      <c r="D611" s="6" t="s">
        <v>100</v>
      </c>
      <c r="E611" s="6">
        <v>25</v>
      </c>
      <c r="F611" s="7">
        <v>7</v>
      </c>
      <c r="G611" s="54">
        <v>1</v>
      </c>
      <c r="H611" s="54">
        <v>1</v>
      </c>
      <c r="I611" s="54">
        <v>0</v>
      </c>
      <c r="J611" s="54">
        <v>0</v>
      </c>
      <c r="K611" s="54">
        <v>1</v>
      </c>
      <c r="L611" s="3">
        <v>1</v>
      </c>
      <c r="M611" s="3">
        <v>0</v>
      </c>
      <c r="N611" s="3">
        <v>0</v>
      </c>
      <c r="O611" s="3">
        <v>0</v>
      </c>
      <c r="P611" s="3">
        <v>12</v>
      </c>
      <c r="Q611" s="3">
        <v>0</v>
      </c>
      <c r="R611" s="3">
        <v>2</v>
      </c>
      <c r="S611" s="4">
        <v>1</v>
      </c>
      <c r="T611" s="4">
        <v>0</v>
      </c>
      <c r="U611" s="16">
        <f t="shared" si="397"/>
        <v>25</v>
      </c>
    </row>
    <row r="612" spans="1:21" ht="14.1" customHeight="1" x14ac:dyDescent="0.25">
      <c r="A612" s="5">
        <v>274</v>
      </c>
      <c r="B612" s="19" t="s">
        <v>173</v>
      </c>
      <c r="C612" s="6">
        <v>56</v>
      </c>
      <c r="D612" s="6" t="s">
        <v>128</v>
      </c>
      <c r="E612" s="6">
        <v>25</v>
      </c>
      <c r="F612" s="7">
        <v>7</v>
      </c>
      <c r="G612" s="54">
        <v>0</v>
      </c>
      <c r="H612" s="54">
        <v>1</v>
      </c>
      <c r="I612" s="54">
        <v>0</v>
      </c>
      <c r="J612" s="54">
        <v>0</v>
      </c>
      <c r="K612" s="54">
        <v>1</v>
      </c>
      <c r="L612" s="3">
        <v>1</v>
      </c>
      <c r="M612" s="3">
        <v>0</v>
      </c>
      <c r="N612" s="3">
        <v>0</v>
      </c>
      <c r="O612" s="3">
        <v>0</v>
      </c>
      <c r="P612" s="3">
        <v>13</v>
      </c>
      <c r="Q612" s="3">
        <v>0</v>
      </c>
      <c r="R612" s="3">
        <v>2</v>
      </c>
      <c r="S612" s="4">
        <v>1</v>
      </c>
      <c r="T612" s="4">
        <v>1</v>
      </c>
      <c r="U612" s="16">
        <f t="shared" si="397"/>
        <v>25</v>
      </c>
    </row>
    <row r="613" spans="1:21" ht="14.1" customHeight="1" x14ac:dyDescent="0.25">
      <c r="A613" s="5"/>
      <c r="B613" s="20"/>
      <c r="C613" s="23"/>
      <c r="D613" s="23"/>
      <c r="E613" s="16">
        <f>+E607+E608+E609+E610+E611+E612</f>
        <v>195</v>
      </c>
      <c r="F613" s="16">
        <f t="shared" ref="F613:T613" si="404">+F607+F608+F609+F610+F611+F612</f>
        <v>52</v>
      </c>
      <c r="G613" s="16">
        <f t="shared" si="404"/>
        <v>8</v>
      </c>
      <c r="H613" s="16">
        <f t="shared" si="404"/>
        <v>8</v>
      </c>
      <c r="I613" s="16">
        <f t="shared" si="404"/>
        <v>1</v>
      </c>
      <c r="J613" s="16">
        <f t="shared" si="404"/>
        <v>0</v>
      </c>
      <c r="K613" s="16">
        <f t="shared" si="404"/>
        <v>6</v>
      </c>
      <c r="L613" s="16">
        <f t="shared" si="404"/>
        <v>8</v>
      </c>
      <c r="M613" s="16">
        <f t="shared" si="404"/>
        <v>2</v>
      </c>
      <c r="N613" s="16">
        <f t="shared" si="404"/>
        <v>0</v>
      </c>
      <c r="O613" s="16">
        <f t="shared" si="404"/>
        <v>0</v>
      </c>
      <c r="P613" s="16">
        <f t="shared" si="404"/>
        <v>98</v>
      </c>
      <c r="Q613" s="16">
        <f t="shared" si="404"/>
        <v>0</v>
      </c>
      <c r="R613" s="16">
        <f t="shared" si="404"/>
        <v>12</v>
      </c>
      <c r="S613" s="16">
        <f t="shared" si="404"/>
        <v>10</v>
      </c>
      <c r="T613" s="16">
        <f t="shared" si="404"/>
        <v>5</v>
      </c>
      <c r="U613" s="16">
        <f t="shared" si="397"/>
        <v>195</v>
      </c>
    </row>
    <row r="614" spans="1:21" ht="14.1" customHeight="1" x14ac:dyDescent="0.25">
      <c r="A614" s="5"/>
      <c r="B614" s="20"/>
      <c r="C614" s="23"/>
      <c r="D614" s="23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</row>
    <row r="615" spans="1:21" ht="14.1" customHeight="1" x14ac:dyDescent="0.25">
      <c r="A615" s="5">
        <v>275</v>
      </c>
      <c r="B615" s="19" t="s">
        <v>175</v>
      </c>
      <c r="C615" s="6">
        <v>6</v>
      </c>
      <c r="D615" s="6" t="s">
        <v>98</v>
      </c>
      <c r="E615" s="6">
        <v>30</v>
      </c>
      <c r="F615" s="3">
        <v>9</v>
      </c>
      <c r="G615" s="54">
        <v>1</v>
      </c>
      <c r="H615" s="54">
        <v>1</v>
      </c>
      <c r="I615" s="54">
        <v>0</v>
      </c>
      <c r="J615" s="54">
        <v>0</v>
      </c>
      <c r="K615" s="54">
        <v>1</v>
      </c>
      <c r="L615" s="3">
        <v>1</v>
      </c>
      <c r="M615" s="3">
        <v>0</v>
      </c>
      <c r="N615" s="3">
        <v>0</v>
      </c>
      <c r="O615" s="3">
        <v>0</v>
      </c>
      <c r="P615" s="3">
        <f t="shared" ref="P615:P617" si="405">E615/2</f>
        <v>15</v>
      </c>
      <c r="Q615" s="3">
        <v>0</v>
      </c>
      <c r="R615" s="3">
        <v>2</v>
      </c>
      <c r="S615" s="4">
        <v>2</v>
      </c>
      <c r="T615" s="4">
        <v>1</v>
      </c>
      <c r="U615" s="16">
        <f t="shared" si="397"/>
        <v>30</v>
      </c>
    </row>
    <row r="616" spans="1:21" ht="14.1" customHeight="1" x14ac:dyDescent="0.25">
      <c r="A616" s="5">
        <v>275</v>
      </c>
      <c r="B616" s="19" t="s">
        <v>175</v>
      </c>
      <c r="C616" s="6">
        <v>75</v>
      </c>
      <c r="D616" s="6" t="s">
        <v>118</v>
      </c>
      <c r="E616" s="6">
        <v>40</v>
      </c>
      <c r="F616" s="3">
        <v>10</v>
      </c>
      <c r="G616" s="54">
        <v>2</v>
      </c>
      <c r="H616" s="54">
        <v>2</v>
      </c>
      <c r="I616" s="54">
        <v>0</v>
      </c>
      <c r="J616" s="54">
        <v>1</v>
      </c>
      <c r="K616" s="54">
        <f t="shared" ref="K616:K617" si="406">P616*5/100</f>
        <v>1</v>
      </c>
      <c r="L616" s="3">
        <v>2</v>
      </c>
      <c r="M616" s="3">
        <v>0</v>
      </c>
      <c r="N616" s="3">
        <v>0</v>
      </c>
      <c r="O616" s="3">
        <v>0</v>
      </c>
      <c r="P616" s="3">
        <f t="shared" si="405"/>
        <v>20</v>
      </c>
      <c r="Q616" s="3">
        <v>0</v>
      </c>
      <c r="R616" s="3">
        <v>2</v>
      </c>
      <c r="S616" s="4">
        <f t="shared" ref="S616:S617" si="407">P616*10%</f>
        <v>2</v>
      </c>
      <c r="T616" s="4">
        <f t="shared" ref="T616:T617" si="408">P616*5/100</f>
        <v>1</v>
      </c>
      <c r="U616" s="16">
        <f t="shared" si="397"/>
        <v>40</v>
      </c>
    </row>
    <row r="617" spans="1:21" ht="14.1" customHeight="1" x14ac:dyDescent="0.25">
      <c r="A617" s="5">
        <v>275</v>
      </c>
      <c r="B617" s="19" t="s">
        <v>175</v>
      </c>
      <c r="C617" s="6">
        <v>76</v>
      </c>
      <c r="D617" s="6" t="s">
        <v>176</v>
      </c>
      <c r="E617" s="6">
        <v>40</v>
      </c>
      <c r="F617" s="3">
        <v>10</v>
      </c>
      <c r="G617" s="54">
        <v>2</v>
      </c>
      <c r="H617" s="54">
        <v>2</v>
      </c>
      <c r="I617" s="54">
        <v>0</v>
      </c>
      <c r="J617" s="54">
        <v>1</v>
      </c>
      <c r="K617" s="54">
        <f t="shared" si="406"/>
        <v>1</v>
      </c>
      <c r="L617" s="3">
        <v>2</v>
      </c>
      <c r="M617" s="3">
        <v>0</v>
      </c>
      <c r="N617" s="3">
        <v>0</v>
      </c>
      <c r="O617" s="3">
        <v>0</v>
      </c>
      <c r="P617" s="3">
        <f t="shared" si="405"/>
        <v>20</v>
      </c>
      <c r="Q617" s="3">
        <v>0</v>
      </c>
      <c r="R617" s="3">
        <v>2</v>
      </c>
      <c r="S617" s="4">
        <f t="shared" si="407"/>
        <v>2</v>
      </c>
      <c r="T617" s="4">
        <f t="shared" si="408"/>
        <v>1</v>
      </c>
      <c r="U617" s="16">
        <f t="shared" si="397"/>
        <v>40</v>
      </c>
    </row>
    <row r="618" spans="1:21" ht="14.1" customHeight="1" x14ac:dyDescent="0.25">
      <c r="A618" s="5">
        <v>275</v>
      </c>
      <c r="B618" s="19" t="s">
        <v>175</v>
      </c>
      <c r="C618" s="6">
        <v>41</v>
      </c>
      <c r="D618" s="6" t="s">
        <v>100</v>
      </c>
      <c r="E618" s="16">
        <v>25</v>
      </c>
      <c r="F618" s="7">
        <v>6</v>
      </c>
      <c r="G618" s="3">
        <v>1</v>
      </c>
      <c r="H618" s="54">
        <v>0</v>
      </c>
      <c r="I618" s="54">
        <v>1</v>
      </c>
      <c r="J618" s="54">
        <v>1</v>
      </c>
      <c r="K618" s="54">
        <v>0</v>
      </c>
      <c r="L618" s="3">
        <v>1</v>
      </c>
      <c r="M618" s="3">
        <v>0</v>
      </c>
      <c r="N618" s="3">
        <v>0</v>
      </c>
      <c r="O618" s="3">
        <v>0</v>
      </c>
      <c r="P618" s="3">
        <v>13</v>
      </c>
      <c r="Q618" s="3">
        <v>0</v>
      </c>
      <c r="R618" s="3">
        <v>2</v>
      </c>
      <c r="S618" s="4">
        <v>1</v>
      </c>
      <c r="T618" s="4">
        <v>0</v>
      </c>
      <c r="U618" s="16">
        <f t="shared" si="397"/>
        <v>25</v>
      </c>
    </row>
    <row r="619" spans="1:21" ht="14.1" customHeight="1" x14ac:dyDescent="0.25">
      <c r="A619" s="5"/>
      <c r="B619" s="20"/>
      <c r="C619" s="23"/>
      <c r="D619" s="23"/>
      <c r="E619" s="16">
        <f>+E615+E616+E617+E618</f>
        <v>135</v>
      </c>
      <c r="F619" s="16">
        <f t="shared" ref="F619:T619" si="409">+F615+F616+F617+F618</f>
        <v>35</v>
      </c>
      <c r="G619" s="16">
        <f t="shared" si="409"/>
        <v>6</v>
      </c>
      <c r="H619" s="16">
        <f t="shared" si="409"/>
        <v>5</v>
      </c>
      <c r="I619" s="16">
        <f t="shared" si="409"/>
        <v>1</v>
      </c>
      <c r="J619" s="16">
        <f t="shared" si="409"/>
        <v>3</v>
      </c>
      <c r="K619" s="16">
        <f t="shared" si="409"/>
        <v>3</v>
      </c>
      <c r="L619" s="16">
        <f t="shared" si="409"/>
        <v>6</v>
      </c>
      <c r="M619" s="16">
        <f t="shared" si="409"/>
        <v>0</v>
      </c>
      <c r="N619" s="16">
        <f t="shared" si="409"/>
        <v>0</v>
      </c>
      <c r="O619" s="16">
        <f t="shared" si="409"/>
        <v>0</v>
      </c>
      <c r="P619" s="16">
        <f t="shared" si="409"/>
        <v>68</v>
      </c>
      <c r="Q619" s="16">
        <f t="shared" si="409"/>
        <v>0</v>
      </c>
      <c r="R619" s="16">
        <f t="shared" si="409"/>
        <v>8</v>
      </c>
      <c r="S619" s="16">
        <f t="shared" si="409"/>
        <v>7</v>
      </c>
      <c r="T619" s="16">
        <f t="shared" si="409"/>
        <v>3</v>
      </c>
      <c r="U619" s="16">
        <f t="shared" si="397"/>
        <v>135</v>
      </c>
    </row>
    <row r="620" spans="1:21" ht="14.1" customHeight="1" x14ac:dyDescent="0.25">
      <c r="A620" s="5"/>
      <c r="B620" s="20"/>
      <c r="C620" s="23"/>
      <c r="D620" s="23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1:21" ht="14.1" customHeight="1" x14ac:dyDescent="0.25">
      <c r="A621" s="5">
        <v>276</v>
      </c>
      <c r="B621" s="19" t="s">
        <v>177</v>
      </c>
      <c r="C621" s="6">
        <v>77</v>
      </c>
      <c r="D621" s="6" t="s">
        <v>174</v>
      </c>
      <c r="E621" s="6">
        <v>48</v>
      </c>
      <c r="F621" s="3">
        <v>13</v>
      </c>
      <c r="G621" s="54">
        <v>2</v>
      </c>
      <c r="H621" s="54">
        <v>2</v>
      </c>
      <c r="I621" s="54">
        <v>1</v>
      </c>
      <c r="J621" s="54">
        <v>0</v>
      </c>
      <c r="K621" s="54">
        <v>1</v>
      </c>
      <c r="L621" s="3">
        <v>2</v>
      </c>
      <c r="M621" s="3">
        <v>1</v>
      </c>
      <c r="N621" s="3">
        <v>0</v>
      </c>
      <c r="O621" s="3">
        <v>0</v>
      </c>
      <c r="P621" s="3">
        <v>24</v>
      </c>
      <c r="Q621" s="3">
        <v>0</v>
      </c>
      <c r="R621" s="3">
        <v>2</v>
      </c>
      <c r="S621" s="4">
        <v>2</v>
      </c>
      <c r="T621" s="4">
        <v>1</v>
      </c>
      <c r="U621" s="16">
        <f t="shared" si="397"/>
        <v>48</v>
      </c>
    </row>
    <row r="622" spans="1:21" ht="14.1" customHeight="1" x14ac:dyDescent="0.25">
      <c r="A622" s="5">
        <v>276</v>
      </c>
      <c r="B622" s="19" t="s">
        <v>177</v>
      </c>
      <c r="C622" s="6">
        <v>87</v>
      </c>
      <c r="D622" s="6" t="s">
        <v>107</v>
      </c>
      <c r="E622" s="6">
        <v>48</v>
      </c>
      <c r="F622" s="3">
        <v>8</v>
      </c>
      <c r="G622" s="54">
        <v>3</v>
      </c>
      <c r="H622" s="54">
        <v>2</v>
      </c>
      <c r="I622" s="54">
        <v>1</v>
      </c>
      <c r="J622" s="54">
        <v>0</v>
      </c>
      <c r="K622" s="54">
        <v>1</v>
      </c>
      <c r="L622" s="3">
        <v>2</v>
      </c>
      <c r="M622" s="3">
        <v>1</v>
      </c>
      <c r="N622" s="3">
        <v>0</v>
      </c>
      <c r="O622" s="3">
        <v>0</v>
      </c>
      <c r="P622" s="3">
        <v>28</v>
      </c>
      <c r="Q622" s="3">
        <v>0</v>
      </c>
      <c r="R622" s="3">
        <v>2</v>
      </c>
      <c r="S622" s="4">
        <v>3</v>
      </c>
      <c r="T622" s="4">
        <v>1</v>
      </c>
      <c r="U622" s="16">
        <f t="shared" si="397"/>
        <v>48</v>
      </c>
    </row>
    <row r="623" spans="1:21" ht="14.1" customHeight="1" x14ac:dyDescent="0.25">
      <c r="A623" s="5">
        <v>276</v>
      </c>
      <c r="B623" s="19" t="s">
        <v>177</v>
      </c>
      <c r="C623" s="6">
        <v>6</v>
      </c>
      <c r="D623" s="6" t="s">
        <v>98</v>
      </c>
      <c r="E623" s="6">
        <v>36</v>
      </c>
      <c r="F623" s="7">
        <v>6</v>
      </c>
      <c r="G623" s="54">
        <v>2</v>
      </c>
      <c r="H623" s="54">
        <v>2</v>
      </c>
      <c r="I623" s="54">
        <v>0</v>
      </c>
      <c r="J623" s="54">
        <v>0</v>
      </c>
      <c r="K623" s="54">
        <v>1</v>
      </c>
      <c r="L623" s="3">
        <v>2</v>
      </c>
      <c r="M623" s="3">
        <v>0</v>
      </c>
      <c r="N623" s="7">
        <v>0</v>
      </c>
      <c r="O623" s="7">
        <v>0</v>
      </c>
      <c r="P623" s="7">
        <v>21</v>
      </c>
      <c r="Q623" s="7">
        <v>0</v>
      </c>
      <c r="R623" s="7">
        <v>2</v>
      </c>
      <c r="S623" s="4">
        <v>2</v>
      </c>
      <c r="T623" s="4">
        <v>1</v>
      </c>
      <c r="U623" s="16">
        <f t="shared" si="397"/>
        <v>36</v>
      </c>
    </row>
    <row r="624" spans="1:21" ht="14.1" customHeight="1" x14ac:dyDescent="0.25">
      <c r="A624" s="5">
        <v>276</v>
      </c>
      <c r="B624" s="19" t="s">
        <v>177</v>
      </c>
      <c r="C624" s="6">
        <v>34</v>
      </c>
      <c r="D624" s="6" t="s">
        <v>99</v>
      </c>
      <c r="E624" s="6">
        <v>29</v>
      </c>
      <c r="F624" s="7">
        <v>8</v>
      </c>
      <c r="G624" s="54">
        <v>1</v>
      </c>
      <c r="H624" s="54">
        <v>1</v>
      </c>
      <c r="I624" s="54">
        <v>0</v>
      </c>
      <c r="J624" s="54">
        <v>0</v>
      </c>
      <c r="K624" s="54">
        <v>1</v>
      </c>
      <c r="L624" s="3">
        <v>1</v>
      </c>
      <c r="M624" s="3">
        <v>0</v>
      </c>
      <c r="N624" s="7">
        <v>0</v>
      </c>
      <c r="O624" s="7">
        <v>0</v>
      </c>
      <c r="P624" s="7">
        <v>15</v>
      </c>
      <c r="Q624" s="7">
        <v>0</v>
      </c>
      <c r="R624" s="7">
        <v>2</v>
      </c>
      <c r="S624" s="4">
        <v>2</v>
      </c>
      <c r="T624" s="4">
        <v>1</v>
      </c>
      <c r="U624" s="16">
        <f t="shared" si="397"/>
        <v>29</v>
      </c>
    </row>
    <row r="625" spans="1:21" ht="14.1" customHeight="1" x14ac:dyDescent="0.25">
      <c r="A625" s="5">
        <v>276</v>
      </c>
      <c r="B625" s="19" t="s">
        <v>177</v>
      </c>
      <c r="C625" s="6">
        <v>5</v>
      </c>
      <c r="D625" s="6" t="s">
        <v>97</v>
      </c>
      <c r="E625" s="6">
        <v>48</v>
      </c>
      <c r="F625" s="3">
        <v>10</v>
      </c>
      <c r="G625" s="54">
        <v>2</v>
      </c>
      <c r="H625" s="54">
        <v>2</v>
      </c>
      <c r="I625" s="54">
        <v>1</v>
      </c>
      <c r="J625" s="54">
        <v>0</v>
      </c>
      <c r="K625" s="54">
        <v>1</v>
      </c>
      <c r="L625" s="3">
        <v>2</v>
      </c>
      <c r="M625" s="3">
        <v>0</v>
      </c>
      <c r="N625" s="3">
        <v>0</v>
      </c>
      <c r="O625" s="3">
        <v>0</v>
      </c>
      <c r="P625" s="3">
        <v>28</v>
      </c>
      <c r="Q625" s="3">
        <v>0</v>
      </c>
      <c r="R625" s="3">
        <v>2</v>
      </c>
      <c r="S625" s="4">
        <v>3</v>
      </c>
      <c r="T625" s="4">
        <v>1</v>
      </c>
      <c r="U625" s="16">
        <f t="shared" si="397"/>
        <v>48</v>
      </c>
    </row>
    <row r="626" spans="1:21" ht="14.1" customHeight="1" x14ac:dyDescent="0.25">
      <c r="A626" s="5">
        <v>276</v>
      </c>
      <c r="B626" s="19" t="s">
        <v>177</v>
      </c>
      <c r="C626" s="6">
        <v>76</v>
      </c>
      <c r="D626" s="6" t="s">
        <v>176</v>
      </c>
      <c r="E626" s="6">
        <v>78</v>
      </c>
      <c r="F626" s="3">
        <v>35</v>
      </c>
      <c r="G626" s="54">
        <v>3</v>
      </c>
      <c r="H626" s="54">
        <v>3</v>
      </c>
      <c r="I626" s="54">
        <v>1</v>
      </c>
      <c r="J626" s="54">
        <v>0</v>
      </c>
      <c r="K626" s="54">
        <v>1</v>
      </c>
      <c r="L626" s="3">
        <v>2</v>
      </c>
      <c r="M626" s="3">
        <v>1</v>
      </c>
      <c r="N626" s="3">
        <v>0</v>
      </c>
      <c r="O626" s="3">
        <v>0</v>
      </c>
      <c r="P626" s="3">
        <v>28</v>
      </c>
      <c r="Q626" s="3">
        <v>0</v>
      </c>
      <c r="R626" s="3">
        <v>4</v>
      </c>
      <c r="S626" s="4">
        <v>3</v>
      </c>
      <c r="T626" s="4">
        <v>2</v>
      </c>
      <c r="U626" s="16">
        <f t="shared" si="397"/>
        <v>78</v>
      </c>
    </row>
    <row r="627" spans="1:21" ht="14.1" customHeight="1" x14ac:dyDescent="0.25">
      <c r="A627" s="5"/>
      <c r="B627" s="20"/>
      <c r="C627" s="23"/>
      <c r="D627" s="23"/>
      <c r="E627" s="16">
        <f>+E621+E622+E623+E624+E625+E626</f>
        <v>287</v>
      </c>
      <c r="F627" s="16">
        <f t="shared" ref="F627:U627" si="410">+F621+F622+F623+F624+F625+F626</f>
        <v>80</v>
      </c>
      <c r="G627" s="16">
        <f t="shared" si="410"/>
        <v>13</v>
      </c>
      <c r="H627" s="16">
        <f t="shared" si="410"/>
        <v>12</v>
      </c>
      <c r="I627" s="16">
        <f t="shared" si="410"/>
        <v>4</v>
      </c>
      <c r="J627" s="16">
        <f t="shared" si="410"/>
        <v>0</v>
      </c>
      <c r="K627" s="16">
        <f t="shared" si="410"/>
        <v>6</v>
      </c>
      <c r="L627" s="16">
        <f t="shared" si="410"/>
        <v>11</v>
      </c>
      <c r="M627" s="16">
        <f t="shared" si="410"/>
        <v>3</v>
      </c>
      <c r="N627" s="16">
        <f t="shared" si="410"/>
        <v>0</v>
      </c>
      <c r="O627" s="16">
        <f t="shared" si="410"/>
        <v>0</v>
      </c>
      <c r="P627" s="16">
        <f t="shared" si="410"/>
        <v>144</v>
      </c>
      <c r="Q627" s="16">
        <f t="shared" si="410"/>
        <v>0</v>
      </c>
      <c r="R627" s="16">
        <f t="shared" si="410"/>
        <v>14</v>
      </c>
      <c r="S627" s="16">
        <f t="shared" si="410"/>
        <v>15</v>
      </c>
      <c r="T627" s="16">
        <f t="shared" si="410"/>
        <v>7</v>
      </c>
      <c r="U627" s="16">
        <f t="shared" si="410"/>
        <v>287</v>
      </c>
    </row>
    <row r="628" spans="1:21" ht="14.1" customHeight="1" x14ac:dyDescent="0.25">
      <c r="A628" s="5"/>
      <c r="B628" s="20"/>
      <c r="C628" s="23"/>
      <c r="D628" s="23"/>
      <c r="E628" s="16"/>
      <c r="F628" s="16"/>
      <c r="G628" s="51"/>
      <c r="H628" s="16"/>
      <c r="I628" s="51"/>
      <c r="J628" s="16"/>
      <c r="K628" s="51"/>
      <c r="L628" s="51"/>
      <c r="M628" s="16"/>
      <c r="N628" s="51"/>
      <c r="O628" s="16"/>
      <c r="P628" s="51"/>
      <c r="Q628" s="16"/>
      <c r="R628" s="52"/>
      <c r="S628" s="52"/>
      <c r="T628" s="52"/>
      <c r="U628" s="52"/>
    </row>
    <row r="629" spans="1:21" ht="14.1" customHeight="1" x14ac:dyDescent="0.25"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1:21" ht="14.1" customHeight="1" x14ac:dyDescent="0.25">
      <c r="A630" s="5">
        <v>218</v>
      </c>
      <c r="B630" s="19" t="s">
        <v>179</v>
      </c>
      <c r="C630" s="5">
        <v>34</v>
      </c>
      <c r="D630" s="5" t="s">
        <v>99</v>
      </c>
      <c r="E630" s="3">
        <v>25</v>
      </c>
      <c r="F630" s="25">
        <v>6</v>
      </c>
      <c r="G630" s="54">
        <v>1</v>
      </c>
      <c r="H630" s="54">
        <v>1</v>
      </c>
      <c r="I630" s="54">
        <v>1</v>
      </c>
      <c r="J630" s="54">
        <v>0</v>
      </c>
      <c r="K630" s="54">
        <v>0</v>
      </c>
      <c r="L630" s="3">
        <v>1</v>
      </c>
      <c r="M630" s="3">
        <v>0</v>
      </c>
      <c r="N630" s="5">
        <v>0</v>
      </c>
      <c r="O630" s="5">
        <v>0</v>
      </c>
      <c r="P630" s="3">
        <v>13</v>
      </c>
      <c r="Q630" s="5">
        <v>0</v>
      </c>
      <c r="R630" s="5">
        <v>2</v>
      </c>
      <c r="S630" s="4">
        <v>1</v>
      </c>
      <c r="T630" s="4">
        <v>0</v>
      </c>
      <c r="U630" s="16">
        <f t="shared" ref="U630:U633" si="411">F630+G630+H630+I630+J630+K630+L630+M630+N630+O630+P630+Q630+R630</f>
        <v>25</v>
      </c>
    </row>
    <row r="631" spans="1:21" ht="14.1" customHeight="1" x14ac:dyDescent="0.25">
      <c r="A631" s="5">
        <v>218</v>
      </c>
      <c r="B631" s="19" t="s">
        <v>179</v>
      </c>
      <c r="C631" s="5">
        <v>35</v>
      </c>
      <c r="D631" s="5" t="s">
        <v>125</v>
      </c>
      <c r="E631" s="6">
        <v>25</v>
      </c>
      <c r="F631" s="25">
        <v>8</v>
      </c>
      <c r="G631" s="54">
        <v>1</v>
      </c>
      <c r="H631" s="54">
        <v>1</v>
      </c>
      <c r="I631" s="54">
        <v>0</v>
      </c>
      <c r="J631" s="54">
        <v>0</v>
      </c>
      <c r="K631" s="54">
        <v>0</v>
      </c>
      <c r="L631" s="3">
        <v>1</v>
      </c>
      <c r="M631" s="3">
        <v>0</v>
      </c>
      <c r="N631" s="5">
        <v>0</v>
      </c>
      <c r="O631" s="5">
        <v>0</v>
      </c>
      <c r="P631" s="3">
        <v>12</v>
      </c>
      <c r="Q631" s="5">
        <v>0</v>
      </c>
      <c r="R631" s="5">
        <v>2</v>
      </c>
      <c r="S631" s="4">
        <v>1</v>
      </c>
      <c r="T631" s="4">
        <v>1</v>
      </c>
      <c r="U631" s="16">
        <f t="shared" si="411"/>
        <v>25</v>
      </c>
    </row>
    <row r="632" spans="1:21" ht="14.1" customHeight="1" x14ac:dyDescent="0.25">
      <c r="A632" s="5">
        <v>218</v>
      </c>
      <c r="B632" s="19" t="s">
        <v>179</v>
      </c>
      <c r="C632" s="6">
        <v>76</v>
      </c>
      <c r="D632" s="6" t="s">
        <v>176</v>
      </c>
      <c r="E632" s="6">
        <v>40</v>
      </c>
      <c r="F632" s="25">
        <v>13</v>
      </c>
      <c r="G632" s="54">
        <v>2</v>
      </c>
      <c r="H632" s="54">
        <v>1</v>
      </c>
      <c r="I632" s="54">
        <v>0</v>
      </c>
      <c r="J632" s="54">
        <v>0</v>
      </c>
      <c r="K632" s="54">
        <f t="shared" ref="K632:K633" si="412">P632*5/100</f>
        <v>1</v>
      </c>
      <c r="L632" s="3">
        <v>1</v>
      </c>
      <c r="M632" s="3">
        <v>0</v>
      </c>
      <c r="N632" s="5">
        <v>0</v>
      </c>
      <c r="O632" s="5">
        <v>0</v>
      </c>
      <c r="P632" s="3">
        <f t="shared" ref="P632:P633" si="413">E632/2</f>
        <v>20</v>
      </c>
      <c r="Q632" s="5">
        <v>0</v>
      </c>
      <c r="R632" s="5">
        <v>2</v>
      </c>
      <c r="S632" s="4">
        <f t="shared" ref="S632:S633" si="414">P632*10%</f>
        <v>2</v>
      </c>
      <c r="T632" s="4">
        <f t="shared" ref="T632:T633" si="415">P632*5/100</f>
        <v>1</v>
      </c>
      <c r="U632" s="16">
        <f t="shared" si="411"/>
        <v>40</v>
      </c>
    </row>
    <row r="633" spans="1:21" ht="14.1" customHeight="1" x14ac:dyDescent="0.25">
      <c r="A633" s="5">
        <v>218</v>
      </c>
      <c r="B633" s="19" t="s">
        <v>179</v>
      </c>
      <c r="C633" s="5">
        <v>77</v>
      </c>
      <c r="D633" s="5" t="s">
        <v>102</v>
      </c>
      <c r="E633" s="5">
        <v>40</v>
      </c>
      <c r="F633" s="25">
        <v>9</v>
      </c>
      <c r="G633" s="54">
        <v>2</v>
      </c>
      <c r="H633" s="54">
        <v>2</v>
      </c>
      <c r="I633" s="54">
        <v>1</v>
      </c>
      <c r="J633" s="54">
        <v>0</v>
      </c>
      <c r="K633" s="54">
        <f t="shared" si="412"/>
        <v>1</v>
      </c>
      <c r="L633" s="3">
        <v>2</v>
      </c>
      <c r="M633" s="3">
        <v>1</v>
      </c>
      <c r="N633" s="5">
        <v>0</v>
      </c>
      <c r="O633" s="5">
        <v>0</v>
      </c>
      <c r="P633" s="3">
        <f t="shared" si="413"/>
        <v>20</v>
      </c>
      <c r="Q633" s="5">
        <v>0</v>
      </c>
      <c r="R633" s="5">
        <v>2</v>
      </c>
      <c r="S633" s="4">
        <f t="shared" si="414"/>
        <v>2</v>
      </c>
      <c r="T633" s="4">
        <f t="shared" si="415"/>
        <v>1</v>
      </c>
      <c r="U633" s="16">
        <f t="shared" si="411"/>
        <v>40</v>
      </c>
    </row>
    <row r="634" spans="1:21" ht="14.1" customHeight="1" x14ac:dyDescent="0.25">
      <c r="E634" s="16">
        <f>E630+E631++E632+E633</f>
        <v>130</v>
      </c>
      <c r="F634" s="16">
        <f t="shared" ref="F634:U634" si="416">F630+F631++F632+F633</f>
        <v>36</v>
      </c>
      <c r="G634" s="16">
        <f t="shared" si="416"/>
        <v>6</v>
      </c>
      <c r="H634" s="16">
        <f t="shared" si="416"/>
        <v>5</v>
      </c>
      <c r="I634" s="16">
        <f t="shared" si="416"/>
        <v>2</v>
      </c>
      <c r="J634" s="16">
        <f t="shared" si="416"/>
        <v>0</v>
      </c>
      <c r="K634" s="16">
        <f t="shared" si="416"/>
        <v>2</v>
      </c>
      <c r="L634" s="16">
        <f t="shared" si="416"/>
        <v>5</v>
      </c>
      <c r="M634" s="16">
        <f t="shared" si="416"/>
        <v>1</v>
      </c>
      <c r="N634" s="16">
        <f t="shared" si="416"/>
        <v>0</v>
      </c>
      <c r="O634" s="16">
        <f t="shared" si="416"/>
        <v>0</v>
      </c>
      <c r="P634" s="16">
        <f t="shared" si="416"/>
        <v>65</v>
      </c>
      <c r="Q634" s="16">
        <f t="shared" si="416"/>
        <v>0</v>
      </c>
      <c r="R634" s="16">
        <f t="shared" si="416"/>
        <v>8</v>
      </c>
      <c r="S634" s="16">
        <f t="shared" si="416"/>
        <v>6</v>
      </c>
      <c r="T634" s="16">
        <f t="shared" si="416"/>
        <v>3</v>
      </c>
      <c r="U634" s="16">
        <f t="shared" si="416"/>
        <v>130</v>
      </c>
    </row>
    <row r="635" spans="1:21" ht="14.1" customHeight="1" x14ac:dyDescent="0.25"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1:21" ht="14.1" customHeight="1" x14ac:dyDescent="0.25">
      <c r="A636" s="5">
        <v>232</v>
      </c>
      <c r="B636" s="5" t="s">
        <v>180</v>
      </c>
      <c r="C636" s="6">
        <v>76</v>
      </c>
      <c r="D636" s="6" t="s">
        <v>176</v>
      </c>
      <c r="E636" s="5">
        <v>36</v>
      </c>
      <c r="F636" s="7">
        <v>9</v>
      </c>
      <c r="G636" s="54">
        <v>2</v>
      </c>
      <c r="H636" s="54">
        <v>2</v>
      </c>
      <c r="I636" s="54">
        <v>0</v>
      </c>
      <c r="J636" s="54">
        <v>0</v>
      </c>
      <c r="K636" s="54">
        <v>1</v>
      </c>
      <c r="L636" s="3">
        <v>2</v>
      </c>
      <c r="M636" s="3">
        <v>0</v>
      </c>
      <c r="N636" s="7">
        <v>0</v>
      </c>
      <c r="O636" s="7">
        <v>0</v>
      </c>
      <c r="P636" s="3">
        <f t="shared" ref="P636:P638" si="417">E636/2</f>
        <v>18</v>
      </c>
      <c r="Q636" s="7">
        <v>0</v>
      </c>
      <c r="R636" s="7">
        <v>2</v>
      </c>
      <c r="S636" s="4">
        <v>2</v>
      </c>
      <c r="T636" s="4">
        <v>1</v>
      </c>
      <c r="U636" s="16">
        <f t="shared" ref="U636:U638" si="418">F636+G636+H636+I636+J636+K636+L636+M636+N636+O636+P636+Q636+R636</f>
        <v>36</v>
      </c>
    </row>
    <row r="637" spans="1:21" ht="14.1" customHeight="1" x14ac:dyDescent="0.25">
      <c r="A637" s="5">
        <v>232</v>
      </c>
      <c r="B637" s="5" t="s">
        <v>180</v>
      </c>
      <c r="C637" s="6">
        <v>57</v>
      </c>
      <c r="D637" s="6" t="s">
        <v>178</v>
      </c>
      <c r="E637" s="5">
        <v>30</v>
      </c>
      <c r="F637" s="7">
        <v>9</v>
      </c>
      <c r="G637" s="54">
        <v>1</v>
      </c>
      <c r="H637" s="54">
        <v>1</v>
      </c>
      <c r="I637" s="54">
        <v>0</v>
      </c>
      <c r="J637" s="54">
        <v>0</v>
      </c>
      <c r="K637" s="54">
        <v>1</v>
      </c>
      <c r="L637" s="3">
        <v>1</v>
      </c>
      <c r="M637" s="3">
        <v>0</v>
      </c>
      <c r="N637" s="7">
        <v>0</v>
      </c>
      <c r="O637" s="7">
        <v>0</v>
      </c>
      <c r="P637" s="3">
        <f t="shared" si="417"/>
        <v>15</v>
      </c>
      <c r="Q637" s="7">
        <v>0</v>
      </c>
      <c r="R637" s="7">
        <v>2</v>
      </c>
      <c r="S637" s="4">
        <v>1</v>
      </c>
      <c r="T637" s="4">
        <v>1</v>
      </c>
      <c r="U637" s="16">
        <f t="shared" si="418"/>
        <v>30</v>
      </c>
    </row>
    <row r="638" spans="1:21" ht="14.1" customHeight="1" x14ac:dyDescent="0.25">
      <c r="A638" s="5">
        <v>232</v>
      </c>
      <c r="B638" s="5" t="s">
        <v>180</v>
      </c>
      <c r="C638" s="6">
        <v>6</v>
      </c>
      <c r="D638" s="6" t="s">
        <v>98</v>
      </c>
      <c r="E638" s="5">
        <v>36</v>
      </c>
      <c r="F638" s="7">
        <v>10</v>
      </c>
      <c r="G638" s="54">
        <v>2</v>
      </c>
      <c r="H638" s="54">
        <v>1</v>
      </c>
      <c r="I638" s="54">
        <v>0</v>
      </c>
      <c r="J638" s="54">
        <v>0</v>
      </c>
      <c r="K638" s="54">
        <v>1</v>
      </c>
      <c r="L638" s="3">
        <v>2</v>
      </c>
      <c r="M638" s="3">
        <v>0</v>
      </c>
      <c r="N638" s="7">
        <v>0</v>
      </c>
      <c r="O638" s="7">
        <v>0</v>
      </c>
      <c r="P638" s="3">
        <f t="shared" si="417"/>
        <v>18</v>
      </c>
      <c r="Q638" s="7">
        <v>0</v>
      </c>
      <c r="R638" s="7">
        <v>2</v>
      </c>
      <c r="S638" s="4">
        <v>2</v>
      </c>
      <c r="T638" s="4">
        <v>1</v>
      </c>
      <c r="U638" s="16">
        <f t="shared" si="418"/>
        <v>36</v>
      </c>
    </row>
    <row r="639" spans="1:21" ht="14.1" customHeight="1" x14ac:dyDescent="0.25">
      <c r="A639" s="5"/>
      <c r="B639" s="5"/>
      <c r="C639" s="5"/>
      <c r="D639" s="5"/>
      <c r="E639" s="16">
        <f>+E636+E637+E638</f>
        <v>102</v>
      </c>
      <c r="F639" s="16">
        <f t="shared" ref="F639:U639" si="419">+F636+F637+F638</f>
        <v>28</v>
      </c>
      <c r="G639" s="16">
        <f t="shared" si="419"/>
        <v>5</v>
      </c>
      <c r="H639" s="16">
        <f t="shared" si="419"/>
        <v>4</v>
      </c>
      <c r="I639" s="16">
        <f t="shared" si="419"/>
        <v>0</v>
      </c>
      <c r="J639" s="16">
        <f t="shared" si="419"/>
        <v>0</v>
      </c>
      <c r="K639" s="16">
        <f t="shared" si="419"/>
        <v>3</v>
      </c>
      <c r="L639" s="16">
        <f t="shared" si="419"/>
        <v>5</v>
      </c>
      <c r="M639" s="16">
        <f t="shared" si="419"/>
        <v>0</v>
      </c>
      <c r="N639" s="16">
        <f t="shared" si="419"/>
        <v>0</v>
      </c>
      <c r="O639" s="16">
        <f t="shared" si="419"/>
        <v>0</v>
      </c>
      <c r="P639" s="16">
        <f t="shared" si="419"/>
        <v>51</v>
      </c>
      <c r="Q639" s="16">
        <f t="shared" si="419"/>
        <v>0</v>
      </c>
      <c r="R639" s="16">
        <f t="shared" si="419"/>
        <v>6</v>
      </c>
      <c r="S639" s="16">
        <f t="shared" si="419"/>
        <v>5</v>
      </c>
      <c r="T639" s="16">
        <f t="shared" si="419"/>
        <v>3</v>
      </c>
      <c r="U639" s="16">
        <f t="shared" si="419"/>
        <v>102</v>
      </c>
    </row>
    <row r="640" spans="1:21" ht="14.1" customHeight="1" x14ac:dyDescent="0.25">
      <c r="A640" s="56"/>
      <c r="B640" s="18" t="s">
        <v>198</v>
      </c>
      <c r="C640" s="56"/>
      <c r="D640" s="5" t="s">
        <v>199</v>
      </c>
      <c r="E640" s="5">
        <v>25</v>
      </c>
      <c r="F640" s="25">
        <v>6</v>
      </c>
      <c r="G640" s="54">
        <v>1</v>
      </c>
      <c r="H640" s="54">
        <v>1</v>
      </c>
      <c r="I640" s="54">
        <v>1</v>
      </c>
      <c r="J640" s="54">
        <v>0</v>
      </c>
      <c r="K640" s="54">
        <v>0</v>
      </c>
      <c r="L640" s="3">
        <v>1</v>
      </c>
      <c r="M640" s="3">
        <v>0</v>
      </c>
      <c r="N640" s="5">
        <v>0</v>
      </c>
      <c r="O640" s="5">
        <v>0</v>
      </c>
      <c r="P640" s="3">
        <v>13</v>
      </c>
      <c r="Q640" s="5">
        <v>0</v>
      </c>
      <c r="R640" s="5">
        <v>2</v>
      </c>
      <c r="S640" s="4">
        <v>1</v>
      </c>
      <c r="T640" s="4">
        <v>0</v>
      </c>
      <c r="U640" s="16">
        <f t="shared" ref="U640:U644" si="420">F640+G640+H640+I640+J640+K640+L640+M640+N640+O640+P640+Q640+R640</f>
        <v>25</v>
      </c>
    </row>
    <row r="641" spans="1:21" ht="14.1" customHeight="1" x14ac:dyDescent="0.25">
      <c r="A641" s="5"/>
      <c r="B641" s="18"/>
      <c r="C641" s="5"/>
      <c r="D641" s="5"/>
      <c r="E641" s="16">
        <f>+E640</f>
        <v>25</v>
      </c>
      <c r="F641" s="16">
        <f t="shared" ref="F641:R641" si="421">+F640</f>
        <v>6</v>
      </c>
      <c r="G641" s="16">
        <f t="shared" si="421"/>
        <v>1</v>
      </c>
      <c r="H641" s="16">
        <f t="shared" si="421"/>
        <v>1</v>
      </c>
      <c r="I641" s="16">
        <f t="shared" si="421"/>
        <v>1</v>
      </c>
      <c r="J641" s="16">
        <f t="shared" si="421"/>
        <v>0</v>
      </c>
      <c r="K641" s="16">
        <f t="shared" si="421"/>
        <v>0</v>
      </c>
      <c r="L641" s="16">
        <f t="shared" si="421"/>
        <v>1</v>
      </c>
      <c r="M641" s="16">
        <f t="shared" si="421"/>
        <v>0</v>
      </c>
      <c r="N641" s="16">
        <f t="shared" si="421"/>
        <v>0</v>
      </c>
      <c r="O641" s="16">
        <f t="shared" si="421"/>
        <v>0</v>
      </c>
      <c r="P641" s="16">
        <f t="shared" si="421"/>
        <v>13</v>
      </c>
      <c r="Q641" s="16">
        <f t="shared" si="421"/>
        <v>0</v>
      </c>
      <c r="R641" s="16">
        <f t="shared" si="421"/>
        <v>2</v>
      </c>
      <c r="S641" s="16">
        <v>2</v>
      </c>
      <c r="T641" s="16">
        <v>1</v>
      </c>
      <c r="U641" s="16">
        <f t="shared" si="420"/>
        <v>25</v>
      </c>
    </row>
    <row r="642" spans="1:21" ht="14.1" customHeight="1" x14ac:dyDescent="0.25">
      <c r="A642" s="5"/>
      <c r="B642" s="18"/>
      <c r="C642" s="5"/>
      <c r="D642" s="5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</row>
    <row r="643" spans="1:21" ht="14.1" customHeight="1" x14ac:dyDescent="0.25">
      <c r="A643" s="56"/>
      <c r="B643" s="18" t="s">
        <v>200</v>
      </c>
      <c r="C643" s="56"/>
      <c r="D643" s="5" t="s">
        <v>201</v>
      </c>
      <c r="E643" s="5">
        <v>25</v>
      </c>
      <c r="F643" s="25">
        <v>6</v>
      </c>
      <c r="G643" s="54">
        <v>1</v>
      </c>
      <c r="H643" s="54">
        <v>1</v>
      </c>
      <c r="I643" s="54">
        <v>1</v>
      </c>
      <c r="J643" s="54">
        <v>0</v>
      </c>
      <c r="K643" s="54">
        <v>0</v>
      </c>
      <c r="L643" s="3">
        <v>1</v>
      </c>
      <c r="M643" s="3">
        <v>0</v>
      </c>
      <c r="N643" s="5">
        <v>0</v>
      </c>
      <c r="O643" s="5">
        <v>0</v>
      </c>
      <c r="P643" s="3">
        <v>13</v>
      </c>
      <c r="Q643" s="5">
        <v>0</v>
      </c>
      <c r="R643" s="5">
        <v>2</v>
      </c>
      <c r="S643" s="4">
        <v>1</v>
      </c>
      <c r="T643" s="4">
        <v>0</v>
      </c>
      <c r="U643" s="16">
        <f t="shared" si="420"/>
        <v>25</v>
      </c>
    </row>
    <row r="644" spans="1:21" ht="14.1" customHeight="1" x14ac:dyDescent="0.25">
      <c r="A644" s="5"/>
      <c r="B644" s="18"/>
      <c r="C644" s="5"/>
      <c r="D644" s="5"/>
      <c r="E644" s="16">
        <f>+E643</f>
        <v>25</v>
      </c>
      <c r="F644" s="16">
        <f t="shared" ref="F644:R644" si="422">+F643</f>
        <v>6</v>
      </c>
      <c r="G644" s="16">
        <f t="shared" si="422"/>
        <v>1</v>
      </c>
      <c r="H644" s="16">
        <f t="shared" si="422"/>
        <v>1</v>
      </c>
      <c r="I644" s="16">
        <f t="shared" si="422"/>
        <v>1</v>
      </c>
      <c r="J644" s="16">
        <f t="shared" si="422"/>
        <v>0</v>
      </c>
      <c r="K644" s="16">
        <f t="shared" si="422"/>
        <v>0</v>
      </c>
      <c r="L644" s="16">
        <f t="shared" si="422"/>
        <v>1</v>
      </c>
      <c r="M644" s="16">
        <f t="shared" si="422"/>
        <v>0</v>
      </c>
      <c r="N644" s="16">
        <f t="shared" si="422"/>
        <v>0</v>
      </c>
      <c r="O644" s="16">
        <f t="shared" si="422"/>
        <v>0</v>
      </c>
      <c r="P644" s="16">
        <f t="shared" si="422"/>
        <v>13</v>
      </c>
      <c r="Q644" s="16">
        <f t="shared" si="422"/>
        <v>0</v>
      </c>
      <c r="R644" s="16">
        <f t="shared" si="422"/>
        <v>2</v>
      </c>
      <c r="S644" s="16">
        <v>2</v>
      </c>
      <c r="T644" s="16">
        <v>1</v>
      </c>
      <c r="U644" s="16">
        <f t="shared" si="420"/>
        <v>25</v>
      </c>
    </row>
    <row r="645" spans="1:21" ht="14.1" customHeight="1" x14ac:dyDescent="0.25"/>
    <row r="646" spans="1:21" ht="14.1" customHeight="1" x14ac:dyDescent="0.25"/>
  </sheetData>
  <mergeCells count="1">
    <mergeCell ref="D20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Seat Matrix Full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idz</cp:lastModifiedBy>
  <cp:revision/>
  <cp:lastPrinted>2020-09-22T07:37:57Z</cp:lastPrinted>
  <dcterms:created xsi:type="dcterms:W3CDTF">2020-08-15T08:26:55Z</dcterms:created>
  <dcterms:modified xsi:type="dcterms:W3CDTF">2022-05-03T22:47:37Z</dcterms:modified>
</cp:coreProperties>
</file>